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mc:AlternateContent xmlns:mc="http://schemas.openxmlformats.org/markup-compatibility/2006">
    <mc:Choice Requires="x15">
      <x15ac:absPath xmlns:x15ac="http://schemas.microsoft.com/office/spreadsheetml/2010/11/ac" url="https://mxocesa-my.sharepoint.com/personal/edominguezm_ocesa_mx/Documents/Documents/FORMATOS/2025/Glasstech 2025/"/>
    </mc:Choice>
  </mc:AlternateContent>
  <xr:revisionPtr revIDLastSave="45" documentId="8_{3767770D-1750-4DFD-9E89-2F8F17D1B9D9}" xr6:coauthVersionLast="47" xr6:coauthVersionMax="47" xr10:uidLastSave="{08FC8809-C945-408B-8846-B7A931EB2BA4}"/>
  <workbookProtection workbookAlgorithmName="SHA-512" workbookHashValue="4qsiClbrEx3XlX2AE2vaUlp/XY7arfgQZ7d48uvt3Im8F/xuMLj17jZ+xKEk2GD+mJL1pnT0dk0zzvhwwz5eTQ==" workbookSaltValue="FQiLlKjLCpBa7tdbbD62vA==" workbookSpinCount="100000" lockStructure="1"/>
  <bookViews>
    <workbookView xWindow="-120" yWindow="-120" windowWidth="20730" windowHeight="11160" tabRatio="794" firstSheet="1" activeTab="1" xr2:uid="{00000000-000D-0000-FFFF-FFFF00000000}"/>
  </bookViews>
  <sheets>
    <sheet name="DATOS MAESTROS" sheetId="26" state="hidden" r:id="rId1"/>
    <sheet name="Food &amp; Bev." sheetId="25" r:id="rId2"/>
    <sheet name="Fast Food Coupons" sheetId="22" r:id="rId3"/>
    <sheet name="Exhibitor Meal @ your booth" sheetId="23" r:id="rId4"/>
    <sheet name="Buffette Coupons" sheetId="28" r:id="rId5"/>
    <sheet name="Internet" sheetId="1" r:id="rId6"/>
    <sheet name="Electric Services" sheetId="10" r:id="rId7"/>
    <sheet name="LP Gas Service" sheetId="29" r:id="rId8"/>
    <sheet name="Hanging Services" sheetId="5" r:id="rId9"/>
    <sheet name="Rigging" sheetId="27" r:id="rId10"/>
    <sheet name="Air, Water &amp; Drain" sheetId="18" r:id="rId11"/>
    <sheet name="Booth Cleaning" sheetId="7" r:id="rId12"/>
  </sheets>
  <definedNames>
    <definedName name="_xlnm.Print_Area" localSheetId="10">'Air, Water &amp; Drain'!$A$1:$M$102</definedName>
    <definedName name="_xlnm.Print_Area" localSheetId="11">'Booth Cleaning'!$A$1:$N$68</definedName>
    <definedName name="_xlnm.Print_Area" localSheetId="2">'Fast Food Coupons'!$A$1:$N$56</definedName>
    <definedName name="_xlnm.Print_Area" localSheetId="8">'Hanging Services'!$A$1:$M$90</definedName>
    <definedName name="_xlnm.Print_Area" localSheetId="5">Internet!$A$1:$M$85</definedName>
    <definedName name="_xlnm.Print_Area" localSheetId="9">Rigging!$A$1:$M$87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42" i="28" l="1"/>
  <c r="D42" i="28"/>
  <c r="C42" i="28"/>
  <c r="B42" i="28"/>
  <c r="A42" i="28"/>
  <c r="F140" i="25"/>
  <c r="M140" i="25" s="1"/>
  <c r="E43" i="7"/>
  <c r="D43" i="7"/>
  <c r="C43" i="7"/>
  <c r="B43" i="7"/>
  <c r="A43" i="7"/>
  <c r="E49" i="25"/>
  <c r="D49" i="25"/>
  <c r="C49" i="25"/>
  <c r="B49" i="25"/>
  <c r="A49" i="25"/>
  <c r="E42" i="23" l="1"/>
  <c r="D42" i="23"/>
  <c r="C42" i="23"/>
  <c r="B42" i="23"/>
  <c r="A42" i="23"/>
  <c r="A42" i="22"/>
  <c r="B42" i="22"/>
  <c r="C42" i="22"/>
  <c r="D42" i="22"/>
  <c r="E42" i="22"/>
  <c r="D152" i="25"/>
  <c r="C146" i="25"/>
  <c r="E109" i="25"/>
  <c r="B104" i="25"/>
  <c r="A100" i="25"/>
  <c r="E87" i="25"/>
  <c r="D87" i="25"/>
  <c r="A104" i="25"/>
  <c r="B152" i="25"/>
  <c r="C87" i="25"/>
  <c r="D109" i="25"/>
  <c r="E104" i="25"/>
  <c r="J20" i="29"/>
  <c r="L18" i="29"/>
  <c r="L44" i="29" s="1"/>
  <c r="A17" i="29"/>
  <c r="J6" i="29"/>
  <c r="B6" i="29"/>
  <c r="L18" i="18"/>
  <c r="M18" i="7"/>
  <c r="M44" i="7" s="1"/>
  <c r="L18" i="1"/>
  <c r="L18" i="10"/>
  <c r="L60" i="10" s="1"/>
  <c r="J20" i="18"/>
  <c r="K20" i="7"/>
  <c r="J20" i="5"/>
  <c r="J20" i="10"/>
  <c r="J20" i="1"/>
  <c r="K19" i="28"/>
  <c r="B100" i="25" l="1"/>
  <c r="C152" i="25"/>
  <c r="A74" i="25"/>
  <c r="C104" i="25"/>
  <c r="B74" i="25"/>
  <c r="D104" i="25"/>
  <c r="C74" i="25"/>
  <c r="A146" i="25"/>
  <c r="B146" i="25"/>
  <c r="E74" i="25"/>
  <c r="C100" i="25"/>
  <c r="A109" i="25"/>
  <c r="D146" i="25"/>
  <c r="A87" i="25"/>
  <c r="D100" i="25"/>
  <c r="B109" i="25"/>
  <c r="E146" i="25"/>
  <c r="E152" i="25"/>
  <c r="B87" i="25"/>
  <c r="E100" i="25"/>
  <c r="C109" i="25"/>
  <c r="A152" i="25"/>
  <c r="D74" i="25"/>
  <c r="B63" i="25"/>
  <c r="L45" i="29"/>
  <c r="L46" i="29"/>
  <c r="L48" i="29"/>
  <c r="L43" i="29"/>
  <c r="L47" i="29"/>
  <c r="L61" i="10"/>
  <c r="L47" i="10"/>
  <c r="L48" i="10"/>
  <c r="L49" i="10"/>
  <c r="L50" i="10"/>
  <c r="L51" i="10"/>
  <c r="L52" i="10"/>
  <c r="L53" i="10"/>
  <c r="L54" i="10"/>
  <c r="L55" i="10"/>
  <c r="F43" i="28"/>
  <c r="F44" i="28"/>
  <c r="F43" i="23"/>
  <c r="L52" i="29" l="1"/>
  <c r="L53" i="29" s="1"/>
  <c r="L54" i="29" s="1"/>
  <c r="E63" i="25" l="1"/>
  <c r="L51" i="1"/>
  <c r="L52" i="1"/>
  <c r="L53" i="1"/>
  <c r="L54" i="1"/>
  <c r="L50" i="1"/>
  <c r="L48" i="1"/>
  <c r="L49" i="1"/>
  <c r="L47" i="1"/>
  <c r="L43" i="1"/>
  <c r="K6" i="28"/>
  <c r="C6" i="28"/>
  <c r="M44" i="28"/>
  <c r="M43" i="28"/>
  <c r="M45" i="28" l="1"/>
  <c r="M46" i="28" s="1"/>
  <c r="M47" i="28" s="1"/>
  <c r="L45" i="18" l="1"/>
  <c r="L46" i="18"/>
  <c r="L43" i="18"/>
  <c r="L18" i="5"/>
  <c r="L62" i="5" s="1"/>
  <c r="L58" i="10"/>
  <c r="L46" i="5" l="1"/>
  <c r="L56" i="5"/>
  <c r="L55" i="5"/>
  <c r="L53" i="5"/>
  <c r="L52" i="5"/>
  <c r="L51" i="5"/>
  <c r="L47" i="5"/>
  <c r="L50" i="5"/>
  <c r="L57" i="5"/>
  <c r="L58" i="1"/>
  <c r="L57" i="1"/>
  <c r="L57" i="10"/>
  <c r="L45" i="10"/>
  <c r="L43" i="10"/>
  <c r="L59" i="10"/>
  <c r="L62" i="10"/>
  <c r="L51" i="18"/>
  <c r="L54" i="5"/>
  <c r="L47" i="18"/>
  <c r="L44" i="18"/>
  <c r="L63" i="10"/>
  <c r="L58" i="5"/>
  <c r="L50" i="18"/>
  <c r="L53" i="18"/>
  <c r="L52" i="18"/>
  <c r="L44" i="1"/>
  <c r="L59" i="1" l="1"/>
  <c r="K19" i="23"/>
  <c r="L19" i="22"/>
  <c r="K19" i="25"/>
  <c r="H19" i="25"/>
  <c r="J6" i="27" l="1"/>
  <c r="B6" i="27"/>
  <c r="F155" i="25" l="1"/>
  <c r="M155" i="25" s="1"/>
  <c r="G19" i="1" l="1"/>
  <c r="F122" i="25" l="1"/>
  <c r="M122" i="25" s="1"/>
  <c r="A23" i="7"/>
  <c r="A22" i="7"/>
  <c r="A17" i="10"/>
  <c r="A5" i="5"/>
  <c r="A33" i="1"/>
  <c r="A7" i="1"/>
  <c r="A5" i="1"/>
  <c r="A7" i="23"/>
  <c r="A5" i="23"/>
  <c r="A7" i="22"/>
  <c r="A5" i="22"/>
  <c r="J6" i="18" l="1"/>
  <c r="B6" i="18"/>
  <c r="L6" i="7"/>
  <c r="C6" i="7"/>
  <c r="M45" i="7" l="1"/>
  <c r="M46" i="7" s="1"/>
  <c r="M47" i="7" s="1"/>
  <c r="J6" i="5"/>
  <c r="B6" i="5"/>
  <c r="J6" i="10" l="1"/>
  <c r="B6" i="10"/>
  <c r="J6" i="1"/>
  <c r="B6" i="1"/>
  <c r="K6" i="22"/>
  <c r="C6" i="22"/>
  <c r="B6" i="25"/>
  <c r="C6" i="23"/>
  <c r="K6" i="23"/>
  <c r="K6" i="25"/>
  <c r="F44" i="22"/>
  <c r="F43" i="22"/>
  <c r="F154" i="25"/>
  <c r="M154" i="25" s="1"/>
  <c r="F153" i="25"/>
  <c r="M153" i="25" s="1"/>
  <c r="F149" i="25"/>
  <c r="M149" i="25" s="1"/>
  <c r="F148" i="25"/>
  <c r="M148" i="25" s="1"/>
  <c r="F147" i="25"/>
  <c r="M147" i="25" s="1"/>
  <c r="F143" i="25"/>
  <c r="M143" i="25" s="1"/>
  <c r="F142" i="25"/>
  <c r="M142" i="25" s="1"/>
  <c r="F139" i="25"/>
  <c r="M139" i="25" s="1"/>
  <c r="F137" i="25"/>
  <c r="M137" i="25" s="1"/>
  <c r="F136" i="25"/>
  <c r="M136" i="25" s="1"/>
  <c r="F135" i="25"/>
  <c r="M135" i="25" s="1"/>
  <c r="F133" i="25"/>
  <c r="M133" i="25" s="1"/>
  <c r="F132" i="25"/>
  <c r="M132" i="25" s="1"/>
  <c r="F131" i="25"/>
  <c r="M131" i="25" s="1"/>
  <c r="F129" i="25"/>
  <c r="M129" i="25" s="1"/>
  <c r="F127" i="25"/>
  <c r="M127" i="25" s="1"/>
  <c r="F126" i="25"/>
  <c r="M126" i="25" s="1"/>
  <c r="F125" i="25"/>
  <c r="M125" i="25" s="1"/>
  <c r="F124" i="25"/>
  <c r="M124" i="25" s="1"/>
  <c r="F121" i="25"/>
  <c r="M121" i="25" s="1"/>
  <c r="F120" i="25"/>
  <c r="M120" i="25" s="1"/>
  <c r="F119" i="25"/>
  <c r="M119" i="25" s="1"/>
  <c r="F117" i="25"/>
  <c r="M117" i="25" s="1"/>
  <c r="F116" i="25"/>
  <c r="M116" i="25" s="1"/>
  <c r="F115" i="25"/>
  <c r="M115" i="25" s="1"/>
  <c r="F113" i="25"/>
  <c r="M113" i="25" s="1"/>
  <c r="F112" i="25"/>
  <c r="M112" i="25" s="1"/>
  <c r="F111" i="25"/>
  <c r="M111" i="25" s="1"/>
  <c r="F106" i="25"/>
  <c r="M106" i="25" s="1"/>
  <c r="F105" i="25"/>
  <c r="M105" i="25" s="1"/>
  <c r="F101" i="25"/>
  <c r="M101" i="25" s="1"/>
  <c r="F97" i="25"/>
  <c r="M97" i="25" s="1"/>
  <c r="F96" i="25"/>
  <c r="M96" i="25" s="1"/>
  <c r="F95" i="25"/>
  <c r="M95" i="25" s="1"/>
  <c r="F94" i="25"/>
  <c r="M94" i="25" s="1"/>
  <c r="F93" i="25"/>
  <c r="M93" i="25" s="1"/>
  <c r="F92" i="25"/>
  <c r="M92" i="25" s="1"/>
  <c r="F91" i="25"/>
  <c r="M91" i="25" s="1"/>
  <c r="F90" i="25"/>
  <c r="M90" i="25" s="1"/>
  <c r="F89" i="25"/>
  <c r="M89" i="25" s="1"/>
  <c r="F88" i="25"/>
  <c r="M88" i="25" s="1"/>
  <c r="F84" i="25"/>
  <c r="M84" i="25" s="1"/>
  <c r="F83" i="25"/>
  <c r="M83" i="25" s="1"/>
  <c r="F82" i="25"/>
  <c r="M82" i="25" s="1"/>
  <c r="F81" i="25"/>
  <c r="M81" i="25" s="1"/>
  <c r="F80" i="25"/>
  <c r="M80" i="25" s="1"/>
  <c r="F79" i="25"/>
  <c r="M79" i="25" s="1"/>
  <c r="F78" i="25"/>
  <c r="M78" i="25" s="1"/>
  <c r="F77" i="25"/>
  <c r="M77" i="25" s="1"/>
  <c r="F76" i="25"/>
  <c r="M76" i="25" s="1"/>
  <c r="F75" i="25"/>
  <c r="M75" i="25" s="1"/>
  <c r="F71" i="25"/>
  <c r="M71" i="25" s="1"/>
  <c r="F70" i="25"/>
  <c r="M70" i="25" s="1"/>
  <c r="F69" i="25"/>
  <c r="M69" i="25" s="1"/>
  <c r="F68" i="25"/>
  <c r="M68" i="25" s="1"/>
  <c r="F67" i="25"/>
  <c r="M67" i="25" s="1"/>
  <c r="F66" i="25"/>
  <c r="M66" i="25" s="1"/>
  <c r="F65" i="25"/>
  <c r="M65" i="25" s="1"/>
  <c r="F64" i="25"/>
  <c r="M64" i="25" s="1"/>
  <c r="F60" i="25"/>
  <c r="M60" i="25" s="1"/>
  <c r="F59" i="25"/>
  <c r="M59" i="25" s="1"/>
  <c r="F58" i="25"/>
  <c r="M58" i="25" s="1"/>
  <c r="F57" i="25"/>
  <c r="M57" i="25" s="1"/>
  <c r="F56" i="25"/>
  <c r="M56" i="25" s="1"/>
  <c r="F55" i="25"/>
  <c r="M55" i="25" s="1"/>
  <c r="F54" i="25"/>
  <c r="M54" i="25" s="1"/>
  <c r="F53" i="25"/>
  <c r="M53" i="25" s="1"/>
  <c r="F52" i="25"/>
  <c r="M52" i="25" s="1"/>
  <c r="F51" i="25"/>
  <c r="M51" i="25" s="1"/>
  <c r="F50" i="25"/>
  <c r="M50" i="25" s="1"/>
  <c r="D63" i="25" l="1"/>
  <c r="C63" i="25"/>
  <c r="M156" i="25"/>
  <c r="A63" i="25"/>
  <c r="L63" i="5"/>
  <c r="L64" i="5" s="1"/>
  <c r="L65" i="5" s="1"/>
  <c r="M150" i="25"/>
  <c r="M107" i="25"/>
  <c r="M102" i="25"/>
  <c r="M72" i="25"/>
  <c r="M144" i="25"/>
  <c r="M165" i="25" s="1"/>
  <c r="M61" i="25"/>
  <c r="M85" i="25"/>
  <c r="M98" i="25"/>
  <c r="L67" i="10" l="1"/>
  <c r="L68" i="10" s="1"/>
  <c r="L69" i="10" s="1"/>
  <c r="M166" i="25"/>
  <c r="M164" i="25"/>
  <c r="M167" i="25" l="1"/>
  <c r="M168" i="25" s="1"/>
  <c r="M169" i="25" l="1"/>
  <c r="M170" i="25" s="1"/>
  <c r="M43" i="23" l="1"/>
  <c r="M44" i="23" s="1"/>
  <c r="M44" i="22"/>
  <c r="L55" i="18" l="1"/>
  <c r="L56" i="18" s="1"/>
  <c r="L57" i="18" s="1"/>
  <c r="L60" i="1"/>
  <c r="L61" i="1" s="1"/>
  <c r="M46" i="23"/>
  <c r="M45" i="23"/>
  <c r="M47" i="23" l="1"/>
  <c r="M43" i="22"/>
  <c r="M46" i="22" s="1"/>
  <c r="M47" i="22" l="1"/>
  <c r="M48" i="22" s="1"/>
</calcChain>
</file>

<file path=xl/sharedStrings.xml><?xml version="1.0" encoding="utf-8"?>
<sst xmlns="http://schemas.openxmlformats.org/spreadsheetml/2006/main" count="1185" uniqueCount="489">
  <si>
    <t>TOTAL</t>
  </si>
  <si>
    <t>AMEX</t>
  </si>
  <si>
    <t>MASTERCARD</t>
  </si>
  <si>
    <t>VISA</t>
  </si>
  <si>
    <t>Total</t>
  </si>
  <si>
    <t>E-mail:</t>
  </si>
  <si>
    <t>INTERNET</t>
  </si>
  <si>
    <t>Subtotal</t>
  </si>
  <si>
    <t>SUBTOTAL</t>
  </si>
  <si>
    <t xml:space="preserve">Representaciones de Exposiciones México, S.A. De C.V. </t>
  </si>
  <si>
    <t>Blanc de Blancs (Pedro Domecq)</t>
  </si>
  <si>
    <t>Chenin Blanc (LA Cetto)</t>
  </si>
  <si>
    <t>Cabernet Sauvignon (LA Cetto)</t>
  </si>
  <si>
    <t>Cabernet Sauvignon Monte Xanic</t>
  </si>
  <si>
    <t>Whisky</t>
  </si>
  <si>
    <t>William Lawson´s 5 años</t>
  </si>
  <si>
    <t>Johnnie Walker etiqueta negra</t>
  </si>
  <si>
    <t>Cognac</t>
  </si>
  <si>
    <t>Martell Medallon V.S.O.P.</t>
  </si>
  <si>
    <t xml:space="preserve">Vodka </t>
  </si>
  <si>
    <t>Smirnoff</t>
  </si>
  <si>
    <t>botella 3/4  Lt</t>
  </si>
  <si>
    <t xml:space="preserve">Wyborowa </t>
  </si>
  <si>
    <t>Absolut Azul</t>
  </si>
  <si>
    <t xml:space="preserve">Tequila </t>
  </si>
  <si>
    <t xml:space="preserve">Jimador </t>
  </si>
  <si>
    <t xml:space="preserve">Herradura Reposado </t>
  </si>
  <si>
    <t xml:space="preserve">Don Julio Blanco </t>
  </si>
  <si>
    <t>1 persona</t>
  </si>
  <si>
    <t>Johnnie Walker etiqueta roja</t>
  </si>
  <si>
    <t>adicionales-CCB@ocesa.mx</t>
  </si>
  <si>
    <t>Código Seg.:</t>
  </si>
  <si>
    <t>FECHAS</t>
  </si>
  <si>
    <t>Descripción</t>
  </si>
  <si>
    <t>FOOD &amp; BEVERAGES FORM</t>
  </si>
  <si>
    <t>Payment in full must accompany order form</t>
  </si>
  <si>
    <t xml:space="preserve">No outside food or drinks is allowed for own or third party consumption during the mounting phase, event and dismounting phase. </t>
  </si>
  <si>
    <t>Event Name:</t>
  </si>
  <si>
    <t>Event Dates:</t>
  </si>
  <si>
    <t>GENERAL CUSTOMER INFORMATION</t>
  </si>
  <si>
    <t>BOOTH NUMBER</t>
  </si>
  <si>
    <t>Booth Name</t>
  </si>
  <si>
    <t>Company Name</t>
  </si>
  <si>
    <t>Address 1</t>
  </si>
  <si>
    <t>Address 2</t>
  </si>
  <si>
    <t>City</t>
  </si>
  <si>
    <t>State</t>
  </si>
  <si>
    <t>Phone Number</t>
  </si>
  <si>
    <t>On site contact</t>
  </si>
  <si>
    <t>Z.C</t>
  </si>
  <si>
    <t>Tax ID/ VAT number/EIN</t>
  </si>
  <si>
    <t>Country</t>
  </si>
  <si>
    <t>PAYMENT METHOD</t>
  </si>
  <si>
    <t>BANK:</t>
  </si>
  <si>
    <t>ABA</t>
  </si>
  <si>
    <t>21000089</t>
  </si>
  <si>
    <t>SWIFT CODE</t>
  </si>
  <si>
    <t>CITIUS33</t>
  </si>
  <si>
    <t>CITIBANK NA    ACCOUNT: 36314909</t>
  </si>
  <si>
    <t>Pay with Credit/ Debit Card (remote charge)</t>
  </si>
  <si>
    <t>Fill it only if your payment method is by credit/debit card</t>
  </si>
  <si>
    <t>Beneficiary:</t>
  </si>
  <si>
    <t>Card Number</t>
  </si>
  <si>
    <t>I here by authorize charging any unpaid balance to my credit card</t>
  </si>
  <si>
    <t>Card Type</t>
  </si>
  <si>
    <t>Seg. Code:</t>
  </si>
  <si>
    <t>Expiration Date:</t>
  </si>
  <si>
    <t>Printed Name of Card  Holder</t>
  </si>
  <si>
    <t>Card Holder's Signature / I hereby authorize used of my finacial data.</t>
  </si>
  <si>
    <t>Please be sure to include the complete information on your credit card. The charge will be done in Mexican Currency, and your bank statement will reflect the exchange rate applied at the time of the transaction; therefore prices may vary at the end.</t>
  </si>
  <si>
    <t>NOTICE OF PRIVACY</t>
  </si>
  <si>
    <t>"Representaciones de Exposiciones México, SA de CV, at Avenida Conscripto numero 311, Colonia Lomas de Sotelo, C.P. 11200, Delegacion Miguel Hidalgo in Mexico City, will use your personal data collected here to provide the services required by you and To comply with obligations contracted by our clients For more information about the treatment and rights that can be enforced, you can access the full Privacy Notice at www.centrocitibanamex.com/es/aviso-de-privacidad&lt;http://www.centrocitibanamex.com/es/aviso-de-privacidad&gt;."</t>
  </si>
  <si>
    <t>TO MANTAIN FOOD QUALITY PLEASE DO NOT EXPOSE THEM MORE THAN 4 HRS IN YOUR BOOTH</t>
  </si>
  <si>
    <t>A FRESH START</t>
  </si>
  <si>
    <t>DATES</t>
  </si>
  <si>
    <t>DELIVERY TIME</t>
  </si>
  <si>
    <t>Please indicate the time service must be delivered:</t>
  </si>
  <si>
    <t>FOOD BOOTH SERVICE</t>
  </si>
  <si>
    <t>ITEM DESCRIPTION</t>
  </si>
  <si>
    <t>PORTION or SERVING SIZE</t>
  </si>
  <si>
    <t>Item Price without taxes</t>
  </si>
  <si>
    <t>Total Price without taxes</t>
  </si>
  <si>
    <t xml:space="preserve">Sliced fresh fruit tray  (Pineapple, 2 types of melons and papaya)     </t>
  </si>
  <si>
    <t>10 pieces</t>
  </si>
  <si>
    <t>Seasonal whole fruit basket  (apples, pears, plums, bananas, grapes)</t>
  </si>
  <si>
    <t>20 pieces</t>
  </si>
  <si>
    <t>Assorted Homemade Danish Pastries Basket</t>
  </si>
  <si>
    <t>Assorted Homemade Cookies</t>
  </si>
  <si>
    <t>Gourmet Cookies Selecion</t>
  </si>
  <si>
    <t>Regular or decaffeinated Coffee Thermo</t>
  </si>
  <si>
    <t>Dolce Gusto with 30 pieces</t>
  </si>
  <si>
    <t>Nespresso with 30 pieces</t>
  </si>
  <si>
    <t>80 pieces</t>
  </si>
  <si>
    <t>40 pieces</t>
  </si>
  <si>
    <t>15 cups</t>
  </si>
  <si>
    <t>56 cups</t>
  </si>
  <si>
    <t>100 cups</t>
  </si>
  <si>
    <t>30 pieces</t>
  </si>
  <si>
    <t>SPECIAL PACKAGES</t>
  </si>
  <si>
    <t>Packages No. 1: Mineral Water (5), Soft Drinks (5), 1 Regular Coffee Thermo (15 cups), 1 Gourmet Cookies Selecion (40 pcs), 1 Fresh Juice Pitcher</t>
  </si>
  <si>
    <t>Packages No. 2: Mineral Water (5), Soft Drinks (5), 1 Regular Coffee Thermo (15 cups), Donuts (5)</t>
  </si>
  <si>
    <t>Packages No. 3: Mineral Water (10), Soft Drinks (10), 1 Mexican Dry Snack mix (peanuts, Nugget seeds, spicy Chickpeas) (1Kg), 1 Wine Corkage service (includes ice and wine glasses), 1 Assorted Candies Bowl (700 grs)</t>
  </si>
  <si>
    <t>Packages No. 4: 1 Regular Coffee Thermo (15 cups), Mineral Water (10), Soft Drinks (10), 1 Vegetables sticks Bowl   (Cucumber, Carrot and  jicama with dip) for 8 pax,  1 Peanuts Bowl 1 KG (japanese, salted and spacy), 1 Mini french Pastry  Tray  (40 grs per piece)</t>
  </si>
  <si>
    <t>Packages No. 5: 1 Regular Coffee Thermo (15 cups), Mineral Water (15), Soft Drinks (15), 1 Goat Cheese with Oregano Mini Ciabatta Tray (20 pieces), 1 Mexican Dry Snack mix    (peanuts, Nugget seeds, spicy Chickpeas) (1Kg), 1 Assorted Candies Bowl (700 grs)</t>
  </si>
  <si>
    <t>Packages No. 6: Mineral Water (10), Soft Drinks (10), 1 American style Cold Cuts Tray (includes 5 varieties: York Ham, Turkey Breast, Turkey Ham, Salami, Pastrami with sliced bread) 2.450 kgs, 1 Liquor corkage service (includes per bottle 8 soft drinks, ice and glassware), 1 Vegetables sticks Bowl   (Cucumber, Carrot and  jicama with dip) for 8 pax</t>
  </si>
  <si>
    <t>SANDWICH PLATTERS</t>
  </si>
  <si>
    <t>Ham and Cheese  Finger Sandwiches Tray</t>
  </si>
  <si>
    <t xml:space="preserve">Tuna Fish salad Finger Sandwiches Tray </t>
  </si>
  <si>
    <t>Surimi salad Finger Sandwiches Tray</t>
  </si>
  <si>
    <t>Turkey Breast and Cheese Finger Sandwiches Tray</t>
  </si>
  <si>
    <t>Assorted Finger Sandwiches Tray</t>
  </si>
  <si>
    <t>Goat Cheese with Oregano Mini Ciabatta Tray</t>
  </si>
  <si>
    <t>Serrano ham  Mini Focaccia Tray</t>
  </si>
  <si>
    <t>Tuna salad with Diced olives  in  bread roll  Tray</t>
  </si>
  <si>
    <t>Mustard Chicken Salad in Telera bread Tray</t>
  </si>
  <si>
    <t>Assorted Mini sandwiches Tray (3 chef's choices: goat cheese with oregano mini ciabatta, mostar chicken salad in telera bread, tuna salad with diced olivs in bread)</t>
  </si>
  <si>
    <t>28 pieces</t>
  </si>
  <si>
    <t>21 pieces</t>
  </si>
  <si>
    <t>SNACKS</t>
  </si>
  <si>
    <t xml:space="preserve">Vegetables sticks (Cucumber, Carrot and  jicama with dip) </t>
  </si>
  <si>
    <t>Homemade Popcorns Bowl, lime and Picante valentina's sauce</t>
  </si>
  <si>
    <t>Potatoes chips Tray, Lemon and Picante Valentina's sauce</t>
  </si>
  <si>
    <t>Mexican Dry Snack mix    (peanuts, Nugget seeds, spicy Chickpeas)</t>
  </si>
  <si>
    <t>Pop Corn Machine with 500 orders</t>
  </si>
  <si>
    <t>500 pcs</t>
  </si>
  <si>
    <t>Refill 500 orders Pop Corn</t>
  </si>
  <si>
    <t>Premium Dry Snacks (Mix of almonds, pistachio, Cashew nuts and pecans)</t>
  </si>
  <si>
    <t>Ham and Turkey breast in cubes</t>
  </si>
  <si>
    <t>Cheese and cold cuts in cubes</t>
  </si>
  <si>
    <t>Cheese in cubes (Manchego type and Panela)</t>
  </si>
  <si>
    <t>Total 50 pieces</t>
  </si>
  <si>
    <t>SWEETS</t>
  </si>
  <si>
    <t>Assorted candies bowl</t>
  </si>
  <si>
    <t>Mini french Pastry  Tray  (40 grs per piece)</t>
  </si>
  <si>
    <t>BEVERAGES</t>
  </si>
  <si>
    <t>WHITE WINE</t>
  </si>
  <si>
    <t>Concha y Toro</t>
  </si>
  <si>
    <t>Bottle</t>
  </si>
  <si>
    <t>RED WINE</t>
  </si>
  <si>
    <t>3/4 Lt Bottle</t>
  </si>
  <si>
    <t>Rum and Brandy</t>
  </si>
  <si>
    <t xml:space="preserve">Rum Bacardi Blanco </t>
  </si>
  <si>
    <t xml:space="preserve">Rum Bacardi Añejo </t>
  </si>
  <si>
    <t>Rum Appleton Oro</t>
  </si>
  <si>
    <t>Brandy Torres 10</t>
  </si>
  <si>
    <t>Beer</t>
  </si>
  <si>
    <t>NON ALCOHOLIC BEVERAGES</t>
  </si>
  <si>
    <t>SERVICE STAFF</t>
  </si>
  <si>
    <t>Waiter (service in your booth during 8 hrs)</t>
  </si>
  <si>
    <t>Waiter (service in your booth during 7 hrs)</t>
  </si>
  <si>
    <t>Waiter (service in your booth during 4 hrs)</t>
  </si>
  <si>
    <t>CORKAGE FEES</t>
  </si>
  <si>
    <t>Liquor corkage service (includes per bottle 8 soft drinks, ice and glassware)</t>
  </si>
  <si>
    <t>Wine Corkage service (includes ice and wine glasses)</t>
  </si>
  <si>
    <t>Please indicate the time services must be delivered (please detail):</t>
  </si>
  <si>
    <t>Prices subject to 15% service charges &amp; 16% Vat</t>
  </si>
  <si>
    <t>If the exchange rate rises to $ 21.00 pesos, prices are subject to change</t>
  </si>
  <si>
    <t xml:space="preserve">NOTE: Orders received the same day of service will be subject to availability. </t>
  </si>
  <si>
    <t>Food Subtotal</t>
  </si>
  <si>
    <t xml:space="preserve">Beverages Subtotal </t>
  </si>
  <si>
    <t xml:space="preserve">Others Subtotal </t>
  </si>
  <si>
    <t xml:space="preserve">General SubTotal </t>
  </si>
  <si>
    <t>15% Service charge</t>
  </si>
  <si>
    <t>16% VAT</t>
  </si>
  <si>
    <t>GRAND TOTAL</t>
  </si>
  <si>
    <t>Pistacchio crust  topped w/Feta Cheese an Onion Marinated</t>
  </si>
  <si>
    <t>Toasted Tuna Fish Panini</t>
  </si>
  <si>
    <t>Roast beef and Caper Toast</t>
  </si>
  <si>
    <t>Fresh Salmon Tartar</t>
  </si>
  <si>
    <t>Little Bun Filled Roquefort, Pear and Pecan</t>
  </si>
  <si>
    <t>Costrini Bread w/ Muchroom and Smoked Tuna</t>
  </si>
  <si>
    <t>Fried Camembert Breaded with Almond</t>
  </si>
  <si>
    <t>Toast w/ Shrimp w/ Chilli Garlic Butter</t>
  </si>
  <si>
    <t>Prosciutto w/ Melon Pearl</t>
  </si>
  <si>
    <t>Toast w/ Serrano ham &amp; Pear</t>
  </si>
  <si>
    <t>Turkey Breast Roll Filled w/ Paprika Cheese</t>
  </si>
  <si>
    <t>Crispy Gyosa stuffed w/ Veggie &amp; Meat</t>
  </si>
  <si>
    <t>Please send this form and payment proof (Official bank document) to:</t>
  </si>
  <si>
    <t>Services and Food &amp; Beverages Items received during Event Setup, are subject to availlability</t>
  </si>
  <si>
    <t>FAST FOOD COUPONS FORM</t>
  </si>
  <si>
    <t>BOOTH  NUMBER</t>
  </si>
  <si>
    <t>Z.C.</t>
  </si>
  <si>
    <t>FAST FOOD COUPONS</t>
  </si>
  <si>
    <t>SERVICE</t>
  </si>
  <si>
    <t>Order</t>
  </si>
  <si>
    <t xml:space="preserve">Item Price without taxes    </t>
  </si>
  <si>
    <t>Total Price</t>
  </si>
  <si>
    <t>1 person</t>
  </si>
  <si>
    <t>Delis Café : Ham and Cheese Croissant or Tuna Sandwich or Turkey Ham Sandwich or Ciabatta Cold Cuts, Potato Chips and 1 soft drink</t>
  </si>
  <si>
    <t>TOTAL AMOUNT</t>
  </si>
  <si>
    <t>If the exchange rises to $ 21.00 pesos, prices are subject to change</t>
  </si>
  <si>
    <t>PRE SALE ONLY - Services and Food &amp; Beverages Items received during Event Setup, are subject to availlability</t>
  </si>
  <si>
    <t>Pre sale - Services and Food &amp; Beverages Items received during Event Setup, are subject to availlability</t>
  </si>
  <si>
    <t>FOOD AT YOUR BOOTH</t>
  </si>
  <si>
    <t>EXHIBITOR FOOD AT YOUR STANDS</t>
  </si>
  <si>
    <t xml:space="preserve">Item Price without taxes  </t>
  </si>
  <si>
    <t>Soup, main Course with rice and beans, tortillas and glass of water</t>
  </si>
  <si>
    <t>Check availability with Additional Services before making your Payment</t>
  </si>
  <si>
    <t>SubTotal</t>
  </si>
  <si>
    <t>15% Service</t>
  </si>
  <si>
    <t>Days</t>
  </si>
  <si>
    <t>Quantity</t>
  </si>
  <si>
    <t>Rate after deadline</t>
  </si>
  <si>
    <t>VAT (16%)</t>
  </si>
  <si>
    <t>TERMS AND CONDITIONS</t>
  </si>
  <si>
    <t>A.- The price of the service covers the event no longer than 5 days or per day (according to each service). The charge will be done in Mexican Pesos.</t>
  </si>
  <si>
    <t xml:space="preserve">D.- Full payment is required  to install any service requested to Centro CitiBanamex. </t>
  </si>
  <si>
    <t>G.- Orders placed on-site will be subject to availability.100% of the cost will be charged for relocation.</t>
  </si>
  <si>
    <t>H.- All the devices and material used for installation and service purposes are property of the Centro CitiBanamex, therefore all the prices are on a rental basis.</t>
  </si>
  <si>
    <t>I.-  All cancellations must be sent in writting to adicionales-CCB@ocesa.mx 72 hours prior to the start of the show's assembly (move-in).  Any request o relocate or cancel a services less that 72 hours prior to the show's first move-in day or after services have been installed will not be refund.</t>
  </si>
  <si>
    <t>K.- If you require open ports, please contact  adicionales-CCB@ocesa.mx before ordering to confirm the correct service that need to be ordered.</t>
  </si>
  <si>
    <t>M.- For wifi codes it will be necessary to collect the at the In House Services Office, If you do not pick them up, there is no refund.</t>
  </si>
  <si>
    <t>IMPORTANT NOTICE: The Wi-Fi service will be provided in one device exclusively, regardless the amount of days paid. The device in which the service is provided can´t be changed once it’s set up. Centro Citibanamex’ network is optimized or those devices using the 5 Ghz. frequency, although devices in the 2.4 Ghz. frequency (devices released before 2017) may connect to the network, they might present connection errors, limited connection, or low speed while browsing, downloading or uploading files. Centro Citibanamex can’t be held responsible for this errors. 
NO REFUNDS NOR CHANGES APPLY FOR THIS SERVICE.</t>
  </si>
  <si>
    <t>Request during Event Setup, are subject to availlability</t>
  </si>
  <si>
    <t>IT Services Form</t>
  </si>
  <si>
    <t>LIGHTING &amp; CONNECTIONS</t>
  </si>
  <si>
    <t>Number Card</t>
  </si>
  <si>
    <t>QTY</t>
  </si>
  <si>
    <t xml:space="preserve"> Before deadline</t>
  </si>
  <si>
    <t>After deadline</t>
  </si>
  <si>
    <t>AMOUNT</t>
  </si>
  <si>
    <t>Fluorescent tubes 2 x 38 W Slim Line</t>
  </si>
  <si>
    <t>110 VOLTS SERVICES</t>
  </si>
  <si>
    <t>220 VOLTS SERVICES</t>
  </si>
  <si>
    <t>Double outlet Biphasic 2,000 W 220V 8 A.</t>
  </si>
  <si>
    <t>Switch 3 x 30 to 220 V without contacts</t>
  </si>
  <si>
    <t>Switch 3 x 60 to 220 V without contacts</t>
  </si>
  <si>
    <t>Switch 3 x 100 to 220 V without contacts</t>
  </si>
  <si>
    <t>Switch 3 x 200 to 220 V without contacts</t>
  </si>
  <si>
    <t>SPECIAL SERVICES</t>
  </si>
  <si>
    <t>Switch 3 x 30 to 460V - 480V without contacts</t>
  </si>
  <si>
    <t>Switch 3 x 60 to 460V - 480V without contacts</t>
  </si>
  <si>
    <t>Switch 3 x 100 to 460V - 480V  without contacts</t>
  </si>
  <si>
    <t>Switch 3 x 200 to 460V - 480V without contacts</t>
  </si>
  <si>
    <t>FLOOR PLAN</t>
  </si>
  <si>
    <t># Rear stand</t>
  </si>
  <si>
    <t xml:space="preserve"># Left Stand </t>
  </si>
  <si>
    <t># Right Stand</t>
  </si>
  <si>
    <t>Front</t>
  </si>
  <si>
    <t>Please indicate clearly with an "x" the location for installing the service inside your booth.</t>
  </si>
  <si>
    <t xml:space="preserve"> Services requested during set-up &amp; show will be installed upon availability. Minimum 12 hours</t>
  </si>
  <si>
    <t>A- The price of the service is per event. The charge will be done in mexican pesos, plus tax (vat 16%)</t>
  </si>
  <si>
    <t xml:space="preserve">B- The price of the service includes installation, electrical power and dismantling. </t>
  </si>
  <si>
    <t>C-Electrical service  will be provided only by the personnel of Centro Citibanamex and only from the floor.</t>
  </si>
  <si>
    <t>D- Installation requested will be installed according to location of the service floor plan.</t>
  </si>
  <si>
    <t>E- The electrical service will be only installed on the exhibition floor and inside the exhibition area.</t>
  </si>
  <si>
    <t>F- Exhibitor will be responsible for providing  UPS regulator it the fthe equipament requiered it  and making necessary tests to the equipment installed. Centro Citibanamex is not responsible for damages due to voltage variations.</t>
  </si>
  <si>
    <t>G- Centro Citibanamex is not responsible for energy cuts caused by Comision Federal de Electricidad.</t>
  </si>
  <si>
    <t>H- Exhibitor is allowed to install all lighting equipment necessary as long as it does not exceed the capacity of the electricity connection requested. Centro Citibanamex will not be responsible for damages to equipment and/or material caused by excessive load of circuits / bad connection. The power supply will be interrupted until failure is corrected and / or exhibitors upgrades to correct power level.</t>
  </si>
  <si>
    <t>I- Full payment is required to process any order placed to Centro Citibanamex.</t>
  </si>
  <si>
    <t>J- Services requested during set-up &amp; show will be accepted and installed upon availability. Minimum 12hours to respond.</t>
  </si>
  <si>
    <t>K- Orders placed on-site will be subject to availability.100% of the cost will be charged for relocation.</t>
  </si>
  <si>
    <t>L- Equipment and / or material used for installation are property of Centro Citibanamex. Exhibitor is liable for any damage or theft.</t>
  </si>
  <si>
    <t>M- The contractor will be the sole responsible for the correct usage and care of the installations requested. All the wiring gauge must be in accordance to the electrical load requested.</t>
  </si>
  <si>
    <t>N- All cancellations must be sent in writing to adicionales-CCB@ocesa.mx 72 hours prior to the start of the show's assembly (move-in).  Any requests to relocate or cancel a service less that 72 hours prior to the show's first move-in day or after services have been installed will not be refunded.</t>
  </si>
  <si>
    <t>HANGING OF BANNERS AND PROMOTIONAL</t>
  </si>
  <si>
    <t>Payment in full must  accompany order form</t>
  </si>
  <si>
    <t xml:space="preserve"> Services requested during set-up &amp; show will be accepted upon availability. Minimum 12 hours</t>
  </si>
  <si>
    <t>PRINTED CANVASES / BANNERS HANGING</t>
  </si>
  <si>
    <t xml:space="preserve">Banners with a maximum size of 9 sq. Mts  ( 96.86 sq. Ft.) </t>
  </si>
  <si>
    <t xml:space="preserve">Price per every additional  1 sq.( 10.76 Ft ) </t>
  </si>
  <si>
    <t>OTHER ITEMS</t>
  </si>
  <si>
    <t>Other items with a maximum weight of 10 kgs. (22 lbs) , maximum 6 x 6 meters or up to 5 meters in diameter</t>
  </si>
  <si>
    <t>Other items with a maximum weight of 20 kgs. (44 lbs) , maximum 6 x 6 meters or up to 5 meters in diameter</t>
  </si>
  <si>
    <t>Other items with a maximum weight of 30 kgs. (66.14 lbs) , maximum 6 x 6 meters or up to 5 meters in diameter</t>
  </si>
  <si>
    <t>Other items with a maximum weight of 40 kgs. (88.18 lbs) , maximum 6 x 6 meters or up to 5 meters in diameter</t>
  </si>
  <si>
    <t>Other items with a maximum weight of 50 kgs. (110.23 lbs) , maximum 6 x 6 meters or up to 5 meters in diameter</t>
  </si>
  <si>
    <t>Other items with a maximum weight of 60 kgs. (132.28 lbs) , maximum 6 x 6 meters or up to 5 meters in diameter</t>
  </si>
  <si>
    <t>Other items with a maximum weight of 70 kgs. (154.32 lbs) , maximum 6 x 6 meters or up to 5 meters in diameter</t>
  </si>
  <si>
    <t>Other items with a maximum weight of 80 kgs. (176.37 lbs) , maximum 6 x 6 meters or up to 5 meters in diameter</t>
  </si>
  <si>
    <t>Other items with a maximum weight of 90 kgs. (198.42 lbs) , maximum 6 x 6 meters or up to 5 meters in diameter</t>
  </si>
  <si>
    <t>-Hanging items/structures from these ponint is not permitted-</t>
  </si>
  <si>
    <t>Hanging points</t>
  </si>
  <si>
    <t>High hanging point (Structure, rigging motors)</t>
  </si>
  <si>
    <t>Low hanging point (security)</t>
  </si>
  <si>
    <t xml:space="preserve">SubTotal </t>
  </si>
  <si>
    <t>Maximum height for banners/promotional products is 7mts. / 22.96 ft.  (From floor to top of banner/promotional product) Unless Show Management has different specifications. We no not hang lights, lamps, electrical or audiovisual equipment etc. Or elements over 100kgs</t>
  </si>
  <si>
    <t>L- It is not done hanging from electrical equipment such as lamps, ligths, outlets or elements greater tha 100 kgs</t>
  </si>
  <si>
    <t>BOOTH CLEANING ORDER FORM</t>
  </si>
  <si>
    <t>BOOTH CLEANING SERVICE</t>
  </si>
  <si>
    <t>SERVICE DATES</t>
  </si>
  <si>
    <t>TOTAL AMOUNT WITHOUT TAX</t>
  </si>
  <si>
    <t>We do not remove plastic from carpets or provide cleaning service the night before the show opens. All cleaning is done each morning before the show starts. Please indicate below the days and the hour you would like to receive the cleaning service.</t>
  </si>
  <si>
    <t xml:space="preserve"> Services requested during set-up &amp; show will be installed upon availability. Responde time 12 hours</t>
  </si>
  <si>
    <t>AIR, WATER &amp; DRAIN SERVICE ORDER FORM</t>
  </si>
  <si>
    <t>HYDRAULIC SERVICES</t>
  </si>
  <si>
    <t>PNEUMATIC SERVICES</t>
  </si>
  <si>
    <t>1/2" Water outlet (includes valve and up to 5 meters of hose)</t>
  </si>
  <si>
    <t>2" Drain outlet (includes up to 5 meters of hose)</t>
  </si>
  <si>
    <t>Additional hose of 5 to 10 meters</t>
  </si>
  <si>
    <t xml:space="preserve">Water or drain installation (Man labour) (materials not included).                                            </t>
  </si>
  <si>
    <t xml:space="preserve">Water or drain derivation (Man labour) (materials not included). </t>
  </si>
  <si>
    <t>More than 90 PCM QUOTATION MUST BE REQUESTED</t>
  </si>
  <si>
    <t>Bowl</t>
  </si>
  <si>
    <t>500 Grs</t>
  </si>
  <si>
    <t>700 Grs</t>
  </si>
  <si>
    <t>Compressed Air 40 CFM maximum safety valve 1/2" includes up to 5 m. hose</t>
  </si>
  <si>
    <t>Compressed Air 80 CFM maximum safety valve 3/4" includes up to 5 m. hose</t>
  </si>
  <si>
    <t>Compressed Air Additional Hose of 5 to 10 meters</t>
  </si>
  <si>
    <t>Compressed Air Connection to Machine (Man labour), does not include materials</t>
  </si>
  <si>
    <t>REPRESENTACIONES DE EXPOSICIONES MEXICO SA DE CV</t>
  </si>
  <si>
    <t xml:space="preserve">COLD HORS D'OEUVRES </t>
  </si>
  <si>
    <t>J&amp;B</t>
  </si>
  <si>
    <t xml:space="preserve">Mixed COLD HORS D'OEUVRES </t>
  </si>
  <si>
    <t>Note: The Hors d 'Oeuvre Order Include the 10 variety (It could be different)</t>
  </si>
  <si>
    <t>RIGGING FORM</t>
  </si>
  <si>
    <t>Deadline of payment for additional services and formats via email:</t>
  </si>
  <si>
    <t>N/A</t>
  </si>
  <si>
    <t>ALL HANGING MUST BE AUTHORIZED FIRST BY ORGANIZING COMMITTEE AND CENTRO CITIBANAMEX. 
TO GET A QUOTE FOR RIGGING SERVICES, PLEASE SEND:
1) RENDER OF YOUR PROYECT.
2) DIMENSIONS OF THE PROYECT.
3) WEIGHT OF THE STRUCTURE YOU INTEND TO HANG.
4) DESCRIPTION OF THE MATERIALS USED TO MAKE IT.</t>
  </si>
  <si>
    <t>Please send this form to:</t>
  </si>
  <si>
    <t>Booth cleaning Service (once a day/ per square meter).</t>
  </si>
  <si>
    <t>FAST FOOD  TICKETS FOR SELFSERVICE</t>
  </si>
  <si>
    <t>WIFI CODES</t>
  </si>
  <si>
    <t>RATE</t>
  </si>
  <si>
    <t>50MB // Dedicated Internet // A single cable is delivered. Price per event</t>
  </si>
  <si>
    <t>100MB // Dedicated Internet // A single cable is delivered. Price per event</t>
  </si>
  <si>
    <t>20MB // Dedicated Internet // WiFi or a cable service. Price per event</t>
  </si>
  <si>
    <t>5MB // Dedicated Internet // WiFi or a cable service. Price per event</t>
  </si>
  <si>
    <t>10MB // Dedicated Internet // WiFi or a cable service. Price per event</t>
  </si>
  <si>
    <t>30MB // Dedicated Internet // WiFi or a cable service. Price per event</t>
  </si>
  <si>
    <t>40MB // Dedicated Internet // WiFi or a cable service. Price per event</t>
  </si>
  <si>
    <t>2MB //Dedicated Internet // WiFi or a cable service. Price per event.</t>
  </si>
  <si>
    <t>J.- The cost of  the internet by cable includes a cable with RJ 45 plug.</t>
  </si>
  <si>
    <t>B.- For WiFi solution you indicate the net name and the password (you must give us the information at In House Service Office).</t>
  </si>
  <si>
    <t>C.-  For a internet by cable one single cable is delivered (RJ45).</t>
  </si>
  <si>
    <t>Other I.T. services</t>
  </si>
  <si>
    <t>Rate before dealine</t>
  </si>
  <si>
    <t>It will be necessary to collect the coupons the at the In House Services Office (Exhibition floor level between Hall B and C main entrance ). If you do not pick them up, there is no refund.</t>
  </si>
  <si>
    <t>BUFFET COUPONS FORM</t>
  </si>
  <si>
    <t>BUFFET COUPONS</t>
  </si>
  <si>
    <t>SERVICIE</t>
  </si>
  <si>
    <t>Buffet Tickets</t>
  </si>
  <si>
    <t>Prices subject to 16% Vat or change</t>
  </si>
  <si>
    <t>F.- Services requested during set-up &amp; show will be accepted and installed upon availability. Minimum 8hours.</t>
  </si>
  <si>
    <t>L. All services already installed not wil be refund.</t>
  </si>
  <si>
    <t>Ask for viability. The operations team should confirm the voltage, it depends of the booth location</t>
  </si>
  <si>
    <t xml:space="preserve"> Services requested during set-up &amp; show will be accepted and installed upon availability. Response time 12 hours.</t>
  </si>
  <si>
    <t>Network node (No internet access)</t>
  </si>
  <si>
    <t xml:space="preserve"> In case you need an internet service over 100MB please contact In House Services  directly.</t>
  </si>
  <si>
    <t>Paq with 20 pieces of Nespresso or Dolce Gusto caps.</t>
  </si>
  <si>
    <t>Packages No. 7: Mineral Water (20), Soft Drinks (20), 1 Goat Cheese with Oregano Mini Ciabatta Tray (20 pieces), 1 Liquor corkage service (includes per bottle 8 soft drinks, ice and glassware), 1 Assorted Mini sandwiches Tray (3 chef's choices) 21 pieces, 1 Vegetables sticks Bowl   (Cucumber, Carrot and  jicama with dip) for 8 pax, 1 Wine Corkage service (includes ice and wine glasses), 1 Assorted Candies Bowl (700 grams)</t>
  </si>
  <si>
    <t>Packages No. 8: 1 Regular Coffee Thermo (15 cups), Mineral Water (15), Soft Drinks (15), 1 Assorted Finger Sandwiches Tray (28 pieces), 1 Mexican Dry Snack mix    (peanuts, Nugget seeds, spicy Chickpeas) (1Kg), 1 Wine Corkage service (includes ice and wine glasses), 1 Ham and Turkey breast in cubes (500 grams)</t>
  </si>
  <si>
    <t>Mixed Cold Hors d'oeuvres (plese verify the selection included at the bottom of this page).</t>
  </si>
  <si>
    <t>Soft Drinks 12 Pack  (coke,  diet coke ,Apple, sprite, sprite 0, freska, sparkling water) - 12 cans, 600ml</t>
  </si>
  <si>
    <t>Water bottles 12 Pack (No gas, 600ml)</t>
  </si>
  <si>
    <t>Beer 12 Pack (Corona / Modelo)</t>
  </si>
  <si>
    <t>1 Kilogram of ice cubes</t>
  </si>
  <si>
    <t>Please send this form and payment proof (official bank document) to:</t>
  </si>
  <si>
    <t>1 order</t>
  </si>
  <si>
    <t>Qtty.</t>
  </si>
  <si>
    <t>Please collect the coupons at the In House Services Office (Exhibition floor level between Hall B and C main entrance ). If you do not pick them up, there is no refund.</t>
  </si>
  <si>
    <t>If the exchange rate rises above $ 21.00 pesos per dollar, prices are subject to change.</t>
  </si>
  <si>
    <t>Prices subject to 16% VAT</t>
  </si>
  <si>
    <t>Deadline to pay via Wire Trasfer:</t>
  </si>
  <si>
    <r>
      <rPr>
        <b/>
        <sz val="9"/>
        <rFont val="Arial"/>
        <family val="2"/>
      </rPr>
      <t>Includes one of the following options:</t>
    </r>
    <r>
      <rPr>
        <sz val="9"/>
        <rFont val="Arial"/>
        <family val="2"/>
      </rPr>
      <t xml:space="preserve"> Cheeseburger or Four cheese torta or Baguette Club or Ham and Cheese Croissant or Tuna Sandwich or Turkey Ham Sandwich or Ciabatta Cold Cuts.
</t>
    </r>
    <r>
      <rPr>
        <b/>
        <sz val="9"/>
        <rFont val="Arial"/>
        <family val="2"/>
      </rPr>
      <t>Also Includes</t>
    </r>
    <r>
      <rPr>
        <sz val="9"/>
        <rFont val="Arial"/>
        <family val="2"/>
      </rPr>
      <t>: One bag of potato chips and One soft drink</t>
    </r>
  </si>
  <si>
    <t>Fill this section only if your payment method is by credit/debit card</t>
  </si>
  <si>
    <t>PLEASE INDICATE THE REQUESTED DELIVERY TIME FOR EACH DAY, YOU CAN PROVIDE UP TO THREE DIFFERENT TIMES FOR EACH DAY:</t>
  </si>
  <si>
    <t>CITIBANK NA</t>
  </si>
  <si>
    <r>
      <rPr>
        <b/>
        <sz val="9"/>
        <rFont val="Arial"/>
        <family val="2"/>
      </rPr>
      <t>ACCOUNT:</t>
    </r>
    <r>
      <rPr>
        <sz val="9"/>
        <rFont val="Arial"/>
        <family val="2"/>
      </rPr>
      <t xml:space="preserve"> 36314909</t>
    </r>
  </si>
  <si>
    <t>PLEASE READ BEFORE PAYING:</t>
  </si>
  <si>
    <t xml:space="preserve">ALL HANGING STRUCTURES MUST BE AUTHORIZED FIRST BY THE ORGANIZERS AND THEN BY CENTRO CITIBANAMEX. PLEASE SEND THE RENDER FOR YOUR HANGING (IMAGE) WITH  WEIGHT, DIMENSIONS AND MATERIALS USED TO MAKE IT. </t>
  </si>
  <si>
    <t xml:space="preserve">Banners with a maximum size of 9 sq. meters  ( 96.86 sq. Ft.) </t>
  </si>
  <si>
    <t xml:space="preserve">Price per every additional sq. meter ( 10.76 sq. Ft ) </t>
  </si>
  <si>
    <t>Access code to the Centro CitiBanamex WI-FI service, price is charged per device per day &amp; per device. 3Mbps broadband speed. Not for streaming.</t>
  </si>
  <si>
    <t>Access code to the Centro CitiBanamex WI-FI service, price is charged per device per day &amp; per device. 5Mbps broadband speed. Not for streaming.</t>
  </si>
  <si>
    <t>Public IP Address, subject to availability. Requires an Internet service. Maximun 5 days.</t>
  </si>
  <si>
    <t>WiFi access codes must be collected at the In House Services Office, located at exhibition level between Hall B and Hall C. There is no refund for not collected codes.</t>
  </si>
  <si>
    <t xml:space="preserve">CITIBANK NA </t>
  </si>
  <si>
    <t>ACCOUNT:</t>
  </si>
  <si>
    <t>Deadline for early bird prices (in applicable services):</t>
  </si>
  <si>
    <t xml:space="preserve">CITIBANK NA   </t>
  </si>
  <si>
    <t xml:space="preserve"> ACCOUNT: </t>
  </si>
  <si>
    <t>LAMPS FOR OCTANORM BOOTH SYSTEM</t>
  </si>
  <si>
    <t>Double outlet, monophasic, 1,000 W 110V 10 A.</t>
  </si>
  <si>
    <t>Switch 3 x 300 to 220 V without contacts</t>
  </si>
  <si>
    <t>Switch 3 x 400 to 220 V without contacts</t>
  </si>
  <si>
    <t>Switch 3 x 500 to 220 V without contacts</t>
  </si>
  <si>
    <t xml:space="preserve">    ALL CONECCTIONS FROM THE SWITCH TO MACHINERY ARE RESPONSABILITY OF EXHIBITORS.</t>
  </si>
  <si>
    <t>Connection to electrical machinery (labor only, materials are not included)</t>
  </si>
  <si>
    <t>Switch 3 x 300 to 460V - 480V without contacts</t>
  </si>
  <si>
    <t>Switch 3 x 500 to 460V - 480V without contacts</t>
  </si>
  <si>
    <t>The voltage to be provided for electrical services will be 460V or 480V, according the booth location inside the hall. In case the voltage you require is different from the one provided consider the necessary transformer/equipment.</t>
  </si>
  <si>
    <t>IF YOU REQUIRE ANY SERVICES THAT IS NOT ON THE LIST, PLEASE ASK FOR A QUOTE IN: adicionales-CCB@ocesa.mx</t>
  </si>
  <si>
    <t>SWIFT CODE:</t>
  </si>
  <si>
    <t>ABA:</t>
  </si>
  <si>
    <t>Regular Price</t>
  </si>
  <si>
    <t>Early Bird Price</t>
  </si>
  <si>
    <t>Security line (not for hanging structures or items)</t>
  </si>
  <si>
    <t>THIS SERVICE APPLY TO STRUCTURES WITH LIGHTS, LAPMS, AUDIVISUAL EQUIPMENT, HEAVIER THAN 90 KGS, OR LARGER THAN 6 x 6 METERS OR 5 METERS IN DIAMETER</t>
  </si>
  <si>
    <t>N.- All WiFi services are delivered with access for twenty users. If you require more users, please request it at the In House Services office.</t>
  </si>
  <si>
    <t>O.- Once the service is delivered, the applicant is responsible for the care and protection of the wired services, so in the event that they result in damage during assembly, event or disassembly, the applicant must pay the amount of the damage before the service is restored.</t>
  </si>
  <si>
    <t>Ñ.- Installed services are not refundable.</t>
  </si>
  <si>
    <t>O.- For power distribution within the stand, the exhibitor/assembler must use a minimum of 3x12AWG heavy-duty cable. The use of POT cable is not allowed.</t>
  </si>
  <si>
    <t>P.- It is mandatory to protect the distribution boards inside the stand and under no circumstances should they be left in the hallways.</t>
  </si>
  <si>
    <t>R.- The electrical network of the facility is subject to voltage variations of +/- 10%.</t>
  </si>
  <si>
    <t>Q.- It is the exhibitor's responsibility to safeguard and deliver the distribution boards at the end of the event to C.C.B. staff.</t>
  </si>
  <si>
    <t>M- It is the obligation of the exhibitor or assembler to cordon off the area where the assembly and disassembly maneuvers will be carried out.</t>
  </si>
  <si>
    <t>N- Any structure that exceeds 100 kg or dimensions of 6 x 6 meters long and wide and greater than 1.5 meters high must hire the rigging service.</t>
  </si>
  <si>
    <t>O- Hanging in convention halls is subject to the review and authorization of the Operations Management.</t>
  </si>
  <si>
    <t>P- Centro Citibanamex is not responsible for the delay or delivery of the service due to factors attributable to the contracting party.</t>
  </si>
  <si>
    <t>Q.- The price is per event of up to 5 days. Prices plus VAT and subject to change without prior notice. To qualify for preferential pricing, please order and pay for your service before the indicated deadline.</t>
  </si>
  <si>
    <t>A- The contractor must provide 1/8 inch steel cable and steel pressure knots (holding dogs) of the same size for all structural hanging work.</t>
  </si>
  <si>
    <t>B- The blanket or canvas hanging service includes threads or raffia for hanging and labor for assembly and disassembly. All blankets must have a frame at the top. Does not include production or printing of the canvas or blanket.</t>
  </si>
  <si>
    <t>C- Centro Citibanamex reserves the right to deny the service in the event that the item to be hung represents a risk either for the facilities or its visitors. In this case, Centro Citibanamex will make the corresponding refund.</t>
  </si>
  <si>
    <t>D- It is necessary to have made full payment to the Citibanamex Center for the installation of the service.</t>
  </si>
  <si>
    <t>E- Centro Citibanamex is not responsible for tarps and/or structures that are not collected after disassembly.</t>
  </si>
  <si>
    <t>F-The services requested during the assembly and event will be subject to availability of the service and response time of 12 hours from payment.</t>
  </si>
  <si>
    <t>G- Any damage to facilities, accident or mishap, caused by the structure, will be the responsibility of the exhibitor and/or its erector, who will have to cover the expenses incurred and, where appropriate, recognize their responsibility before the corresponding authorities.</t>
  </si>
  <si>
    <t>H- The position of the element may vary according to the characteristics and hanging points of the enclosure structure.</t>
  </si>
  <si>
    <t>I- All services are final, so if you request a relocation, you must cover 100% of the price of the service since it will be considered a new maneuver.</t>
  </si>
  <si>
    <t>J- Any cancellation of service must be requested in writing to the email accesories-CCB@ocesa.mx at least 72 hours before entering the assembly. Installed services will not be subject to refunds.</t>
  </si>
  <si>
    <t>K- The maximum hanging height is 7 meters.</t>
  </si>
  <si>
    <t>A.- The price is per event. Prices plus VAT and subject to change without prior notice. Please order and pay for your service before the indicated deadline.</t>
  </si>
  <si>
    <t>B.- The rigging service is provided exclusively by the company LOGRA.</t>
  </si>
  <si>
    <t>C- Centro Citibanamex reserves the right to deny the service in the event that the item to be hung represents a risk either to the facilities or its visitors.</t>
  </si>
  <si>
    <t>D- It is necessary to have made full payment for the service for it to be carried out.</t>
  </si>
  <si>
    <t>E- Centro Citibanamex is not responsible for any material that is not collected after disassembly.</t>
  </si>
  <si>
    <t>F-The services requested during the assembly and event will be subject to availability of the service and response time of at least 12 hours from payment.</t>
  </si>
  <si>
    <t>L- Centro Citibanamex is not responsible for the delay or delivery of the service due to factors attributable to the contracting party.</t>
  </si>
  <si>
    <t>A.- To be entitled to the preferential price, please order and pay for your service before the indicated deadline.</t>
  </si>
  <si>
    <t>B.- This service consists of specialized cleaning personnel, in addition to the necessary products to carry out tasks specific to their function.</t>
  </si>
  <si>
    <t>C.- The personnel used to cover this service are trained solely for this purpose and will not be able to perform tasks other than those specified.</t>
  </si>
  <si>
    <t>D.- The cleaning service will be carried out during the two hours prior to the opening of the event to the general public. Consider that the presence of a representative of the stand is necessary while it is carried out. If a customer representative is not present when the staff comes to perform the service, the service will be rescheduled.</t>
  </si>
  <si>
    <t>E.- The specialized cleaning service does not include cleaning of glass, structures and/or panels of more than 2.5 meters. of height or cleaning in areas that require special maneuvers. There is no cleaning or removal of construction waste, plastic on the carpet or paint stains.</t>
  </si>
  <si>
    <t>F.- It is necessary to have made full payment to the Citibanamex Center to perform the service.</t>
  </si>
  <si>
    <t>G.- The services requested during the assembly and event will be subject to availability and response time of 12 hours.</t>
  </si>
  <si>
    <t>H.- The cleaning service will be carried out only within the contracted area and only once before the event begins.</t>
  </si>
  <si>
    <t>I.- All devices and/or materials used for the use of these services are the property of Centro Citibanamex.</t>
  </si>
  <si>
    <t>J.- Services that have already been performed are not subject to refunds.</t>
  </si>
  <si>
    <t>K- The cleaning service does not include carpet washing.</t>
  </si>
  <si>
    <t>L- Cleaning staff are not authorized to move or relocate any type of product that is being displayed in order to carry out cleaning. If necessary, the contracting party will be responsible for rearranging and moving its products.</t>
  </si>
  <si>
    <t>A- The price is per event of up to 5 days. Prices are subject to change without prior notice. To qualify for preferential pricing, please order and pay for your service before the indicated deadline.</t>
  </si>
  <si>
    <t>B- The price of compressed air supply includes: high pressure hose (maximum 5 m), air consumption and labor for installation and disassembly, it does not include special connections to equipment and/or furniture.</t>
  </si>
  <si>
    <t>C- The exhibitor is responsible for placing air filters to control humidity. Centro Citibanamex is not responsible for damage to equipment caused by its lack.</t>
  </si>
  <si>
    <t>D- All services must be paid in full before being installed.</t>
  </si>
  <si>
    <t>E.- The services requested during the assembly and event will be subject to availability and a minimum response time of 12 hours.</t>
  </si>
  <si>
    <t>F- Once the installation of the services has been completed, any modification and/or relocation of the services will have an additional charge of 100% of the initial price.</t>
  </si>
  <si>
    <t>G- All devices and/or materials used to perform these services are the property of Centro Citibanamex.</t>
  </si>
  <si>
    <t>H- The contractor of the services will be solely responsible for the proper use and care of the accessories and equipment delivered to provide the service. Any loss or damage to them will be charged directly to the contracting party.</t>
  </si>
  <si>
    <t>I. All cancellations must be requested in writing via e-mail to reservas-CCB@ocesa.mx at least 72 hours before the start of the event assembly.</t>
  </si>
  <si>
    <t>J.- The price of the water supply includes: high pressure hose (maximum 5 meters), water consumption of up to 3 m3 and labor for installation and disassembly. It does not include special connections to equipment and/or furniture.</t>
  </si>
  <si>
    <t>K.-The drainage is for the outlet of uncontaminated water, it is not allowed to throw solid waste, chemicals, oils or any other contaminant.</t>
  </si>
  <si>
    <t>L.- Services that have already been installed will not be subject to refunds or cancellations.</t>
  </si>
  <si>
    <t>M-Centro Citibanamex will provide the air service through a 1/2-inch flexible hose for 40 PCM services, with a 1/2-inch ball valve and female connector.</t>
  </si>
  <si>
    <t>N- Cento Citibanamex will provide the air service through a 3/4 inch flexible hose for 80 PCM services, with a 3/4 inch ball valve and female connector.</t>
  </si>
  <si>
    <t>O-Citibanamex Center will provide water service through a 1/2-inch flexible hose with a 1/2-inch ball valve and female connector.</t>
  </si>
  <si>
    <t>P- Centro Citibanamex will provide the drainage service through a 2-inch flexible hose without any type of valve or connector.</t>
  </si>
  <si>
    <t>Q- The pressure delivered in the air intakes is 116 psi (8 kg/cm2) and may have a variation of up to +/- 10%</t>
  </si>
  <si>
    <t>R- The pressure delivered at the water intakes is 57 psi (4 kg/cm2) and may have a variation of up to +/- 10%</t>
  </si>
  <si>
    <t>BY FILLING AND SUBMITTING THIS FORM, THE APPLICANT ACCEPTS THE INDICATED TERMS OF SERVICE IN FULL.</t>
  </si>
  <si>
    <t>L. P. GAS SERVICE</t>
  </si>
  <si>
    <t>Rental of portable cylinder, capacity 10 kg (18.50 liters) and reserve portable cylinder, capacity 10 kg (includes freight and handling)</t>
  </si>
  <si>
    <t>Rental of portable cylinder, capacity 20 kg (37 liters) and reserve portable cylinder, capacity 20 kg (includes freight and handling)</t>
  </si>
  <si>
    <t>Stationary Tank Rental Cap. 100 Liters - 54 Kgs. (Includes Freight and Maneuvers)</t>
  </si>
  <si>
    <t>Stationary Tank Rental Cap. 300 Liters - 162 Kgs. (Includes Freight and Maneuvers)</t>
  </si>
  <si>
    <t>Stationary Tank Rental Cap. 500 Liters - 270 Kgs. (Includes Freight and Maneuvers)</t>
  </si>
  <si>
    <t>Technical Report of the Gas Verification Unit Applies When the Service is Not Provided by the Citibanamex Center. Includes Inspection of the Gas Tank, Technical Report, Fire Extinguisher (Inside or Around the Stand), Space for the Location of the Gas Tank When It Is Greater Than 20Kg, Necessary Signage and Supervision When Cylinder Changes Are Made.</t>
  </si>
  <si>
    <t>A.- The charge will be done in mexican pesos, plus tax (vat 16%)</t>
  </si>
  <si>
    <t xml:space="preserve">B.- The price of the service includes installation, gas service according to the contracted amount and dismantling. </t>
  </si>
  <si>
    <t>C.-Gas services will be provided only by the personnel of Centro Citibanamex.</t>
  </si>
  <si>
    <t>D.- Installation requested will be installed according to location of the service floor plan.</t>
  </si>
  <si>
    <t>E.- The gas service will be installed only in the exhibition floor and inside the exhibition area.</t>
  </si>
  <si>
    <t>F.- Centro Citibanamex is not responsible for damages due to gas presure variations.</t>
  </si>
  <si>
    <t>G.- Full payment is required to process any order placed to Centro Citibanamex.</t>
  </si>
  <si>
    <t>H.- Services requested during set-up &amp; show will be accepted and installed upon availability. Minimum 12hours to respond.</t>
  </si>
  <si>
    <t>I.- Orders placed on-site will be subject to availability.100% of the cost will be charged for relocation.</t>
  </si>
  <si>
    <t>J.- Equipment and / or material used for installation are property of Centro Citibanamex. Exhibitor is liable for any damage or theft.</t>
  </si>
  <si>
    <t>K.- The contractor will be the sole responsible for the correct usage and care of the installations requested.</t>
  </si>
  <si>
    <t>L.- All cancellations must be sent in writing to adicionales-CCB@ocesa.mx 72 hours prior to the start of the show's assembly (move-in).  Any requests to relocate or cancel a service less that 72 hours prior to the show's first move-in day or after services have been installed will not be refunded.</t>
  </si>
  <si>
    <t>M.- Installed services are not refundable.</t>
  </si>
  <si>
    <t>Referencia</t>
  </si>
  <si>
    <t>Evento</t>
  </si>
  <si>
    <t>Fecha Evento</t>
  </si>
  <si>
    <t>Fecha Límite</t>
  </si>
  <si>
    <t>Último día Transfer.</t>
  </si>
  <si>
    <t>Dia 1</t>
  </si>
  <si>
    <t>Dia 2</t>
  </si>
  <si>
    <t>Dia 3</t>
  </si>
  <si>
    <t>Dia 4</t>
  </si>
  <si>
    <t>Dia 5</t>
  </si>
  <si>
    <t>Booth size in Sq. Meters</t>
  </si>
  <si>
    <t>CELDA</t>
  </si>
  <si>
    <t>DATOS</t>
  </si>
  <si>
    <t>30-liter craft beer keg, includes serving taps, cooling module and serving staff for 5 hours.</t>
  </si>
  <si>
    <t>Short Buffet presale, includes 1 soft drink, valid only for the buffet located inside the exhibition halls.</t>
  </si>
  <si>
    <t>Galerí Buffet presale, includes 1 soft drink or 1 glass of wine. Valid only for the buffet located in the restaurant.</t>
  </si>
  <si>
    <t>GLASSTECH MEXICO 2025</t>
  </si>
  <si>
    <t>Sec. Code:</t>
  </si>
  <si>
    <t>july 16 - 18,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</si>
</sst>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quot;$&quot;#,##0;\-&quot;$&quot;#,##0"/>
    <numFmt numFmtId="44" formatCode="_-&quot;$&quot;* #,##0.00_-;\-&quot;$&quot;* #,##0.00_-;_-&quot;$&quot;* &quot;-&quot;??_-;_-@_-"/>
    <numFmt numFmtId="43" formatCode="_-* #,##0.00_-;\-* #,##0.00_-;_-* &quot;-&quot;??_-;_-@_-"/>
    <numFmt numFmtId="164" formatCode="_(&quot;$&quot;* #,##0.00_);_(&quot;$&quot;* \(#,##0.00\);_(&quot;$&quot;* &quot;-&quot;??_);_(@_)"/>
    <numFmt numFmtId="165" formatCode="_-\$* #,##0_-;&quot;-$&quot;* #,##0_-;_-\$* \-??_-;_-@_-"/>
    <numFmt numFmtId="166" formatCode="_(&quot;$&quot;* #,##0_);_(&quot;$&quot;* \(#,##0\);_(&quot;$&quot;* &quot;-&quot;??_);_(@_)"/>
    <numFmt numFmtId="167" formatCode="&quot;$&quot;#,##0.00"/>
    <numFmt numFmtId="168" formatCode="[$USD]&quot;$&quot;\ #,##0.00"/>
    <numFmt numFmtId="169" formatCode="_([$USD]\ * #,##0_);_([$USD]\ * \(#,##0\);_([$USD]\ * \-??_);_(@_)"/>
    <numFmt numFmtId="170" formatCode="_-[$USD]\ * #,##0_-;\-[$USD]\ * #,##0_-;_-[$USD]\ * \-??_-;_-@_-"/>
    <numFmt numFmtId="171" formatCode="[$USD]\ #,##0.00"/>
  </numFmts>
  <fonts count="73">
    <font>
      <sz val="10"/>
      <name val="Arial"/>
    </font>
    <font>
      <sz val="11"/>
      <color theme="1"/>
      <name val="Calibri"/>
      <family val="2"/>
      <scheme val="minor"/>
    </font>
    <font>
      <sz val="10"/>
      <name val="Arial"/>
      <family val="2"/>
    </font>
    <font>
      <u/>
      <sz val="10"/>
      <color indexed="12"/>
      <name val="Arial"/>
      <family val="2"/>
    </font>
    <font>
      <b/>
      <sz val="9"/>
      <name val="Arial"/>
      <family val="2"/>
    </font>
    <font>
      <sz val="8"/>
      <name val="Arial"/>
      <family val="2"/>
    </font>
    <font>
      <sz val="9"/>
      <name val="Arial"/>
      <family val="2"/>
    </font>
    <font>
      <u/>
      <sz val="9"/>
      <name val="Arial"/>
      <family val="2"/>
    </font>
    <font>
      <sz val="9"/>
      <color indexed="9"/>
      <name val="Arial"/>
      <family val="2"/>
    </font>
    <font>
      <b/>
      <i/>
      <sz val="9"/>
      <name val="Arial"/>
      <family val="2"/>
    </font>
    <font>
      <b/>
      <sz val="8"/>
      <name val="Arial"/>
      <family val="2"/>
    </font>
    <font>
      <sz val="14"/>
      <name val="Arial"/>
      <family val="2"/>
    </font>
    <font>
      <b/>
      <sz val="16"/>
      <name val="Arial"/>
      <family val="2"/>
    </font>
    <font>
      <b/>
      <sz val="10"/>
      <name val="Arial"/>
      <family val="2"/>
    </font>
    <font>
      <sz val="10"/>
      <name val="Arial"/>
      <family val="2"/>
    </font>
    <font>
      <sz val="11"/>
      <name val="Arial"/>
      <family val="2"/>
    </font>
    <font>
      <b/>
      <sz val="10"/>
      <color indexed="10"/>
      <name val="Arial"/>
      <family val="2"/>
    </font>
    <font>
      <sz val="10"/>
      <name val="Arial"/>
      <family val="2"/>
    </font>
    <font>
      <b/>
      <sz val="14"/>
      <name val="Arial"/>
      <family val="2"/>
    </font>
    <font>
      <b/>
      <i/>
      <sz val="10"/>
      <name val="Arial"/>
      <family val="2"/>
    </font>
    <font>
      <sz val="8"/>
      <name val="Verdana"/>
      <family val="2"/>
    </font>
    <font>
      <b/>
      <sz val="11"/>
      <name val="Arial"/>
      <family val="2"/>
    </font>
    <font>
      <u/>
      <sz val="11"/>
      <name val="Arial"/>
      <family val="2"/>
    </font>
    <font>
      <b/>
      <sz val="15"/>
      <name val="Arial"/>
      <family val="2"/>
    </font>
    <font>
      <i/>
      <sz val="9"/>
      <name val="Arial"/>
      <family val="2"/>
    </font>
    <font>
      <b/>
      <sz val="12"/>
      <name val="Calibri"/>
      <family val="2"/>
    </font>
    <font>
      <b/>
      <sz val="11"/>
      <name val="Calibri"/>
      <family val="2"/>
    </font>
    <font>
      <sz val="10"/>
      <name val="Calibri"/>
      <family val="2"/>
    </font>
    <font>
      <b/>
      <sz val="10"/>
      <name val="Calibri"/>
      <family val="2"/>
    </font>
    <font>
      <sz val="11"/>
      <color theme="1"/>
      <name val="Calibri"/>
      <family val="2"/>
      <scheme val="minor"/>
    </font>
    <font>
      <sz val="8"/>
      <color rgb="FF6A6567"/>
      <name val="Arial"/>
      <family val="2"/>
    </font>
    <font>
      <b/>
      <sz val="10"/>
      <color theme="0"/>
      <name val="Arial"/>
      <family val="2"/>
    </font>
    <font>
      <b/>
      <i/>
      <sz val="10"/>
      <color theme="0"/>
      <name val="Arial"/>
      <family val="2"/>
    </font>
    <font>
      <b/>
      <sz val="11"/>
      <color rgb="FFFF0000"/>
      <name val="Arial"/>
      <family val="2"/>
    </font>
    <font>
      <sz val="10"/>
      <name val="Calibri"/>
      <family val="2"/>
      <scheme val="minor"/>
    </font>
    <font>
      <b/>
      <sz val="10"/>
      <color rgb="FFFF0000"/>
      <name val="Tahoma"/>
      <family val="2"/>
    </font>
    <font>
      <b/>
      <sz val="9"/>
      <color theme="0"/>
      <name val="Arial"/>
      <family val="2"/>
    </font>
    <font>
      <sz val="12"/>
      <color theme="1" tint="0.249977111117893"/>
      <name val="Arial"/>
      <family val="2"/>
    </font>
    <font>
      <sz val="10"/>
      <color theme="0"/>
      <name val="Arial"/>
      <family val="2"/>
    </font>
    <font>
      <b/>
      <sz val="14"/>
      <color theme="0"/>
      <name val="Arial"/>
      <family val="2"/>
    </font>
    <font>
      <sz val="14"/>
      <color theme="0"/>
      <name val="Arial"/>
      <family val="2"/>
    </font>
    <font>
      <b/>
      <sz val="12"/>
      <color theme="0"/>
      <name val="Arial"/>
      <family val="2"/>
    </font>
    <font>
      <b/>
      <sz val="14"/>
      <color theme="0"/>
      <name val="arialS"/>
    </font>
    <font>
      <i/>
      <sz val="9"/>
      <color theme="0"/>
      <name val="Arial"/>
      <family val="2"/>
    </font>
    <font>
      <b/>
      <i/>
      <sz val="9"/>
      <color theme="0"/>
      <name val="Arial"/>
      <family val="2"/>
    </font>
    <font>
      <b/>
      <sz val="11"/>
      <color theme="0"/>
      <name val="Arial"/>
      <family val="2"/>
    </font>
    <font>
      <i/>
      <sz val="10"/>
      <color theme="0"/>
      <name val="Arial"/>
      <family val="2"/>
    </font>
    <font>
      <b/>
      <sz val="16"/>
      <color rgb="FF002060"/>
      <name val="Arial"/>
      <family val="2"/>
    </font>
    <font>
      <b/>
      <sz val="16"/>
      <color theme="4" tint="-0.499984740745262"/>
      <name val="Arial"/>
      <family val="2"/>
    </font>
    <font>
      <b/>
      <sz val="16"/>
      <color theme="1"/>
      <name val="Arial"/>
      <family val="2"/>
    </font>
    <font>
      <b/>
      <sz val="10"/>
      <color theme="0"/>
      <name val="Calibri"/>
      <family val="2"/>
      <scheme val="minor"/>
    </font>
    <font>
      <sz val="10"/>
      <color theme="0"/>
      <name val="Calibri"/>
      <family val="2"/>
      <scheme val="minor"/>
    </font>
    <font>
      <b/>
      <sz val="18"/>
      <name val="Arial"/>
      <family val="2"/>
    </font>
    <font>
      <b/>
      <sz val="16"/>
      <color rgb="FFFF0000"/>
      <name val="Arial"/>
      <family val="2"/>
    </font>
    <font>
      <sz val="10"/>
      <color theme="1"/>
      <name val="Arial"/>
      <family val="2"/>
    </font>
    <font>
      <b/>
      <sz val="9"/>
      <color theme="1"/>
      <name val="Arial"/>
      <family val="2"/>
    </font>
    <font>
      <sz val="9"/>
      <color theme="1"/>
      <name val="Arial"/>
      <family val="2"/>
    </font>
    <font>
      <sz val="12"/>
      <color theme="0"/>
      <name val="Arial"/>
      <family val="2"/>
    </font>
    <font>
      <b/>
      <sz val="19"/>
      <name val="Arial"/>
      <family val="2"/>
    </font>
    <font>
      <b/>
      <i/>
      <sz val="11"/>
      <color rgb="FFFF0000"/>
      <name val="Arial"/>
      <family val="2"/>
    </font>
    <font>
      <b/>
      <sz val="9"/>
      <color rgb="FFFF0000"/>
      <name val="Arial"/>
      <family val="2"/>
    </font>
    <font>
      <b/>
      <sz val="8"/>
      <color theme="0"/>
      <name val="Arial"/>
      <family val="2"/>
    </font>
    <font>
      <b/>
      <i/>
      <sz val="12"/>
      <color rgb="FFFF0000"/>
      <name val="Arial"/>
      <family val="2"/>
    </font>
    <font>
      <b/>
      <sz val="14"/>
      <color rgb="FF002060"/>
      <name val="Arial"/>
      <family val="2"/>
    </font>
    <font>
      <b/>
      <sz val="8.5"/>
      <name val="Arial"/>
      <family val="2"/>
    </font>
    <font>
      <b/>
      <u/>
      <sz val="9"/>
      <name val="Arial"/>
      <family val="2"/>
    </font>
    <font>
      <i/>
      <sz val="10"/>
      <color theme="1"/>
      <name val="Book Antiqua"/>
      <family val="1"/>
    </font>
    <font>
      <i/>
      <sz val="10"/>
      <name val="Book Antiqua"/>
      <family val="1"/>
    </font>
    <font>
      <b/>
      <i/>
      <sz val="8"/>
      <color theme="0"/>
      <name val="Arial"/>
      <family val="2"/>
    </font>
    <font>
      <b/>
      <sz val="10"/>
      <color rgb="FFFF0000"/>
      <name val="Arial"/>
      <family val="2"/>
    </font>
    <font>
      <b/>
      <i/>
      <sz val="10"/>
      <color rgb="FFFF0000"/>
      <name val="Arial"/>
      <family val="2"/>
    </font>
    <font>
      <b/>
      <sz val="10"/>
      <name val="Calibri"/>
      <family val="2"/>
      <scheme val="minor"/>
    </font>
    <font>
      <b/>
      <sz val="12"/>
      <color rgb="FFFF0000"/>
      <name val="Arial"/>
      <family val="2"/>
    </font>
  </fonts>
  <fills count="10">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1"/>
        <bgColor indexed="64"/>
      </patternFill>
    </fill>
    <fill>
      <patternFill patternType="solid">
        <fgColor rgb="FF002060"/>
        <bgColor indexed="64"/>
      </patternFill>
    </fill>
    <fill>
      <patternFill patternType="solid">
        <fgColor theme="0"/>
        <bgColor indexed="58"/>
      </patternFill>
    </fill>
    <fill>
      <patternFill patternType="solid">
        <fgColor theme="1" tint="0.249977111117893"/>
        <bgColor indexed="64"/>
      </patternFill>
    </fill>
    <fill>
      <patternFill patternType="solid">
        <fgColor theme="0" tint="-0.249977111117893"/>
        <bgColor indexed="64"/>
      </patternFill>
    </fill>
    <fill>
      <patternFill patternType="solid">
        <fgColor rgb="FFFFFF00"/>
        <bgColor indexed="64"/>
      </patternFill>
    </fill>
  </fills>
  <borders count="8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bottom/>
      <diagonal/>
    </border>
    <border>
      <left style="medium">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bottom style="medium">
        <color indexed="64"/>
      </bottom>
      <diagonal/>
    </border>
    <border>
      <left/>
      <right/>
      <top style="thin">
        <color indexed="64"/>
      </top>
      <bottom style="medium">
        <color indexed="64"/>
      </bottom>
      <diagonal/>
    </border>
    <border>
      <left/>
      <right style="medium">
        <color indexed="64"/>
      </right>
      <top/>
      <bottom style="thin">
        <color indexed="64"/>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right style="medium">
        <color indexed="64"/>
      </right>
      <top style="medium">
        <color indexed="64"/>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style="medium">
        <color indexed="64"/>
      </left>
      <right/>
      <top style="thin">
        <color indexed="64"/>
      </top>
      <bottom/>
      <diagonal/>
    </border>
    <border>
      <left/>
      <right/>
      <top style="thin">
        <color indexed="64"/>
      </top>
      <bottom/>
      <diagonal/>
    </border>
    <border>
      <left/>
      <right/>
      <top style="medium">
        <color indexed="64"/>
      </top>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
      <left style="thin">
        <color indexed="64"/>
      </left>
      <right/>
      <top style="thin">
        <color indexed="64"/>
      </top>
      <bottom/>
      <diagonal/>
    </border>
    <border>
      <left/>
      <right/>
      <top style="thin">
        <color indexed="64"/>
      </top>
      <bottom style="hair">
        <color indexed="64"/>
      </bottom>
      <diagonal/>
    </border>
    <border>
      <left/>
      <right/>
      <top style="hair">
        <color indexed="64"/>
      </top>
      <bottom style="hair">
        <color indexed="64"/>
      </bottom>
      <diagonal/>
    </border>
    <border>
      <left style="thin">
        <color indexed="64"/>
      </left>
      <right/>
      <top/>
      <bottom style="thin">
        <color indexed="64"/>
      </bottom>
      <diagonal/>
    </border>
    <border>
      <left/>
      <right/>
      <top style="hair">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style="thin">
        <color indexed="64"/>
      </right>
      <top style="thin">
        <color indexed="64"/>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thin">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hair">
        <color indexed="64"/>
      </right>
      <top style="medium">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medium">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right style="hair">
        <color indexed="64"/>
      </right>
      <top/>
      <bottom style="hair">
        <color indexed="64"/>
      </bottom>
      <diagonal/>
    </border>
    <border>
      <left style="thin">
        <color indexed="8"/>
      </left>
      <right/>
      <top style="thin">
        <color indexed="8"/>
      </top>
      <bottom style="thin">
        <color indexed="8"/>
      </bottom>
      <diagonal/>
    </border>
    <border>
      <left style="thin">
        <color indexed="8"/>
      </left>
      <right style="thin">
        <color indexed="8"/>
      </right>
      <top style="thin">
        <color indexed="8"/>
      </top>
      <bottom style="thin">
        <color indexed="8"/>
      </bottom>
      <diagonal/>
    </border>
    <border>
      <left style="thin">
        <color indexed="64"/>
      </left>
      <right/>
      <top/>
      <bottom style="thin">
        <color indexed="8"/>
      </bottom>
      <diagonal/>
    </border>
    <border>
      <left/>
      <right style="thin">
        <color indexed="64"/>
      </right>
      <top/>
      <bottom style="thin">
        <color indexed="8"/>
      </bottom>
      <diagonal/>
    </border>
    <border>
      <left style="thin">
        <color indexed="64"/>
      </left>
      <right/>
      <top style="thin">
        <color indexed="8"/>
      </top>
      <bottom style="thin">
        <color indexed="8"/>
      </bottom>
      <diagonal/>
    </border>
    <border>
      <left/>
      <right style="thin">
        <color indexed="64"/>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top style="thin">
        <color indexed="64"/>
      </top>
      <bottom style="thin">
        <color indexed="8"/>
      </bottom>
      <diagonal/>
    </border>
    <border>
      <left/>
      <right style="thin">
        <color indexed="64"/>
      </right>
      <top style="thin">
        <color indexed="64"/>
      </top>
      <bottom style="thin">
        <color indexed="8"/>
      </bottom>
      <diagonal/>
    </border>
  </borders>
  <cellStyleXfs count="15">
    <xf numFmtId="0" fontId="0" fillId="0" borderId="0"/>
    <xf numFmtId="0" fontId="3" fillId="0" borderId="0" applyNumberFormat="0" applyFill="0" applyBorder="0" applyAlignment="0" applyProtection="0">
      <alignment vertical="top"/>
      <protection locked="0"/>
    </xf>
    <xf numFmtId="43" fontId="29" fillId="0" borderId="0" applyFont="0" applyFill="0" applyBorder="0" applyAlignment="0" applyProtection="0"/>
    <xf numFmtId="44" fontId="2" fillId="0" borderId="0" applyFont="0" applyFill="0" applyBorder="0" applyAlignment="0" applyProtection="0"/>
    <xf numFmtId="44" fontId="17" fillId="0" borderId="0" applyFont="0" applyFill="0" applyBorder="0" applyAlignment="0" applyProtection="0"/>
    <xf numFmtId="44" fontId="14" fillId="0" borderId="0" applyFont="0" applyFill="0" applyBorder="0" applyAlignment="0" applyProtection="0"/>
    <xf numFmtId="44" fontId="2" fillId="0" borderId="0" applyFont="0" applyFill="0" applyBorder="0" applyAlignment="0" applyProtection="0"/>
    <xf numFmtId="44" fontId="29" fillId="0" borderId="0" applyFont="0" applyFill="0" applyBorder="0" applyAlignment="0" applyProtection="0"/>
    <xf numFmtId="5" fontId="2" fillId="0" borderId="0" applyFont="0" applyFill="0" applyBorder="0" applyAlignment="0" applyProtection="0"/>
    <xf numFmtId="0" fontId="14" fillId="0" borderId="0"/>
    <xf numFmtId="0" fontId="2" fillId="0" borderId="0"/>
    <xf numFmtId="0" fontId="29" fillId="0" borderId="0"/>
    <xf numFmtId="9" fontId="14" fillId="0" borderId="0" applyFont="0" applyFill="0" applyBorder="0" applyAlignment="0" applyProtection="0"/>
    <xf numFmtId="9" fontId="2" fillId="0" borderId="0" applyFont="0" applyFill="0" applyBorder="0" applyAlignment="0" applyProtection="0"/>
    <xf numFmtId="0" fontId="1" fillId="0" borderId="0"/>
  </cellStyleXfs>
  <cellXfs count="820">
    <xf numFmtId="0" fontId="0" fillId="0" borderId="0" xfId="0"/>
    <xf numFmtId="44" fontId="34" fillId="0" borderId="31" xfId="6" applyFont="1" applyFill="1" applyBorder="1" applyAlignment="1" applyProtection="1">
      <alignment horizontal="center" vertical="center" wrapText="1"/>
      <protection hidden="1"/>
    </xf>
    <xf numFmtId="0" fontId="6" fillId="0" borderId="0" xfId="0" applyFont="1" applyAlignment="1" applyProtection="1">
      <alignment horizontal="center"/>
      <protection hidden="1"/>
    </xf>
    <xf numFmtId="44" fontId="6" fillId="0" borderId="42" xfId="3" applyFont="1" applyBorder="1" applyAlignment="1" applyProtection="1">
      <alignment horizontal="center" wrapText="1"/>
      <protection hidden="1"/>
    </xf>
    <xf numFmtId="44" fontId="6" fillId="0" borderId="31" xfId="0" applyNumberFormat="1" applyFont="1" applyBorder="1" applyAlignment="1" applyProtection="1">
      <alignment horizontal="center" wrapText="1"/>
      <protection hidden="1"/>
    </xf>
    <xf numFmtId="44" fontId="13" fillId="0" borderId="43" xfId="0" applyNumberFormat="1" applyFont="1" applyBorder="1" applyAlignment="1" applyProtection="1">
      <alignment horizontal="center" wrapText="1"/>
      <protection hidden="1"/>
    </xf>
    <xf numFmtId="167" fontId="21" fillId="5" borderId="0" xfId="0" applyNumberFormat="1" applyFont="1" applyFill="1" applyAlignment="1" applyProtection="1">
      <alignment horizontal="center" vertical="center"/>
      <protection hidden="1"/>
    </xf>
    <xf numFmtId="0" fontId="4" fillId="0" borderId="38" xfId="0" applyFont="1" applyBorder="1" applyAlignment="1" applyProtection="1">
      <alignment horizontal="center" vertical="center"/>
      <protection hidden="1"/>
    </xf>
    <xf numFmtId="0" fontId="36" fillId="5" borderId="0" xfId="0" applyFont="1" applyFill="1" applyAlignment="1" applyProtection="1">
      <alignment horizontal="center" vertical="center"/>
      <protection hidden="1"/>
    </xf>
    <xf numFmtId="164" fontId="13" fillId="0" borderId="31" xfId="0" applyNumberFormat="1" applyFont="1" applyBorder="1" applyAlignment="1" applyProtection="1">
      <alignment vertical="center" wrapText="1"/>
      <protection hidden="1"/>
    </xf>
    <xf numFmtId="164" fontId="13" fillId="0" borderId="43" xfId="0" applyNumberFormat="1" applyFont="1" applyBorder="1" applyAlignment="1" applyProtection="1">
      <alignment vertical="center" wrapText="1"/>
      <protection hidden="1"/>
    </xf>
    <xf numFmtId="167" fontId="6" fillId="0" borderId="31" xfId="3" applyNumberFormat="1" applyFont="1" applyBorder="1" applyAlignment="1" applyProtection="1">
      <alignment horizontal="center" vertical="center"/>
      <protection hidden="1"/>
    </xf>
    <xf numFmtId="44" fontId="6" fillId="0" borderId="31" xfId="3" applyFont="1" applyBorder="1" applyAlignment="1" applyProtection="1">
      <alignment horizontal="center" vertical="center"/>
      <protection hidden="1"/>
    </xf>
    <xf numFmtId="44" fontId="34" fillId="3" borderId="31" xfId="6" applyFont="1" applyFill="1" applyBorder="1" applyAlignment="1" applyProtection="1">
      <alignment horizontal="center" vertical="center" wrapText="1"/>
      <protection hidden="1"/>
    </xf>
    <xf numFmtId="44" fontId="6" fillId="3" borderId="8" xfId="3" applyFont="1" applyFill="1" applyBorder="1" applyAlignment="1" applyProtection="1">
      <alignment horizontal="center" wrapText="1"/>
      <protection hidden="1"/>
    </xf>
    <xf numFmtId="44" fontId="6" fillId="3" borderId="3" xfId="3" applyFont="1" applyFill="1" applyBorder="1" applyAlignment="1" applyProtection="1">
      <alignment horizontal="center" wrapText="1"/>
      <protection hidden="1"/>
    </xf>
    <xf numFmtId="44" fontId="6" fillId="3" borderId="2" xfId="3" applyFont="1" applyFill="1" applyBorder="1" applyAlignment="1" applyProtection="1">
      <alignment horizontal="center" wrapText="1"/>
      <protection hidden="1"/>
    </xf>
    <xf numFmtId="44" fontId="4" fillId="3" borderId="10" xfId="3" applyFont="1" applyFill="1" applyBorder="1" applyAlignment="1" applyProtection="1">
      <alignment horizontal="center" wrapText="1"/>
      <protection hidden="1"/>
    </xf>
    <xf numFmtId="44" fontId="50" fillId="4" borderId="31" xfId="6" applyFont="1" applyFill="1" applyBorder="1" applyAlignment="1" applyProtection="1">
      <alignment horizontal="center" vertical="center" wrapText="1"/>
      <protection hidden="1"/>
    </xf>
    <xf numFmtId="44" fontId="50" fillId="4" borderId="2" xfId="6" applyFont="1" applyFill="1" applyBorder="1" applyAlignment="1" applyProtection="1">
      <alignment horizontal="center" vertical="center" wrapText="1"/>
      <protection hidden="1"/>
    </xf>
    <xf numFmtId="44" fontId="34" fillId="4" borderId="31" xfId="6" applyFont="1" applyFill="1" applyBorder="1" applyAlignment="1" applyProtection="1">
      <alignment horizontal="center" vertical="center" wrapText="1"/>
      <protection hidden="1"/>
    </xf>
    <xf numFmtId="44" fontId="34" fillId="0" borderId="2" xfId="6" applyFont="1" applyFill="1" applyBorder="1" applyAlignment="1" applyProtection="1">
      <alignment horizontal="center" vertical="center" wrapText="1"/>
      <protection hidden="1"/>
    </xf>
    <xf numFmtId="44" fontId="50" fillId="4" borderId="3" xfId="6" applyFont="1" applyFill="1" applyBorder="1" applyAlignment="1" applyProtection="1">
      <alignment horizontal="center" vertical="center" wrapText="1"/>
      <protection hidden="1"/>
    </xf>
    <xf numFmtId="44" fontId="6" fillId="0" borderId="42" xfId="6" applyFont="1" applyBorder="1" applyAlignment="1" applyProtection="1">
      <alignment horizontal="center" vertical="center" wrapText="1"/>
      <protection hidden="1"/>
    </xf>
    <xf numFmtId="44" fontId="6" fillId="0" borderId="31" xfId="6" applyFont="1" applyBorder="1" applyAlignment="1" applyProtection="1">
      <alignment horizontal="center" vertical="center" wrapText="1"/>
      <protection hidden="1"/>
    </xf>
    <xf numFmtId="44" fontId="6" fillId="0" borderId="43" xfId="6" applyFont="1" applyBorder="1" applyAlignment="1" applyProtection="1">
      <alignment horizontal="center" vertical="center" wrapText="1"/>
      <protection hidden="1"/>
    </xf>
    <xf numFmtId="44" fontId="6" fillId="0" borderId="8" xfId="3" applyFont="1" applyBorder="1" applyAlignment="1" applyProtection="1">
      <alignment horizontal="center" vertical="center" wrapText="1"/>
      <protection hidden="1"/>
    </xf>
    <xf numFmtId="44" fontId="6" fillId="0" borderId="2" xfId="3" applyFont="1" applyBorder="1" applyAlignment="1" applyProtection="1">
      <alignment horizontal="center" vertical="center" wrapText="1"/>
      <protection hidden="1"/>
    </xf>
    <xf numFmtId="44" fontId="21" fillId="0" borderId="10" xfId="3" applyFont="1" applyBorder="1" applyAlignment="1" applyProtection="1">
      <alignment horizontal="center" vertical="center" wrapText="1"/>
      <protection hidden="1"/>
    </xf>
    <xf numFmtId="0" fontId="0" fillId="5" borderId="0" xfId="0" applyFill="1" applyProtection="1">
      <protection hidden="1"/>
    </xf>
    <xf numFmtId="0" fontId="6" fillId="0" borderId="0" xfId="0" applyFont="1" applyProtection="1">
      <protection hidden="1"/>
    </xf>
    <xf numFmtId="0" fontId="0" fillId="5" borderId="26" xfId="0" applyFill="1" applyBorder="1" applyProtection="1">
      <protection hidden="1"/>
    </xf>
    <xf numFmtId="0" fontId="6" fillId="5" borderId="0" xfId="0" applyFont="1" applyFill="1" applyAlignment="1" applyProtection="1">
      <alignment vertical="center" wrapText="1"/>
      <protection hidden="1"/>
    </xf>
    <xf numFmtId="0" fontId="0" fillId="0" borderId="0" xfId="0" applyProtection="1">
      <protection hidden="1"/>
    </xf>
    <xf numFmtId="0" fontId="6" fillId="0" borderId="0" xfId="0" applyFont="1" applyAlignment="1" applyProtection="1">
      <alignment wrapText="1"/>
      <protection hidden="1"/>
    </xf>
    <xf numFmtId="0" fontId="15" fillId="0" borderId="0" xfId="0" applyFont="1" applyAlignment="1" applyProtection="1">
      <alignment wrapText="1"/>
      <protection hidden="1"/>
    </xf>
    <xf numFmtId="0" fontId="4" fillId="0" borderId="0" xfId="0" applyFont="1" applyAlignment="1" applyProtection="1">
      <alignment horizontal="center"/>
      <protection hidden="1"/>
    </xf>
    <xf numFmtId="0" fontId="13" fillId="3" borderId="0" xfId="0" applyFont="1" applyFill="1" applyAlignment="1" applyProtection="1">
      <alignment vertical="center" wrapText="1"/>
      <protection hidden="1"/>
    </xf>
    <xf numFmtId="0" fontId="4" fillId="0" borderId="1" xfId="0" applyFont="1" applyBorder="1" applyAlignment="1" applyProtection="1">
      <alignment horizontal="center" vertical="center"/>
      <protection hidden="1"/>
    </xf>
    <xf numFmtId="0" fontId="4" fillId="0" borderId="31" xfId="0" applyFont="1" applyBorder="1" applyAlignment="1" applyProtection="1">
      <alignment vertical="center"/>
      <protection hidden="1"/>
    </xf>
    <xf numFmtId="0" fontId="4" fillId="0" borderId="2"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6" fillId="0" borderId="25" xfId="0" applyFont="1" applyBorder="1" applyAlignment="1" applyProtection="1">
      <alignment horizontal="center" vertical="center"/>
      <protection hidden="1"/>
    </xf>
    <xf numFmtId="0" fontId="6" fillId="0" borderId="0" xfId="0" applyFont="1" applyAlignment="1" applyProtection="1">
      <alignment vertical="center"/>
      <protection hidden="1"/>
    </xf>
    <xf numFmtId="0" fontId="6" fillId="0" borderId="0" xfId="0" applyFont="1" applyAlignment="1" applyProtection="1">
      <alignment horizontal="center" vertical="center"/>
      <protection hidden="1"/>
    </xf>
    <xf numFmtId="0" fontId="6" fillId="0" borderId="0" xfId="0" applyFont="1" applyAlignment="1" applyProtection="1">
      <alignment horizontal="right" vertical="center"/>
      <protection hidden="1"/>
    </xf>
    <xf numFmtId="0" fontId="6" fillId="0" borderId="3" xfId="0" applyFont="1" applyBorder="1" applyAlignment="1" applyProtection="1">
      <alignment horizontal="center" vertical="center"/>
      <protection hidden="1"/>
    </xf>
    <xf numFmtId="0" fontId="6" fillId="0" borderId="3" xfId="0" applyFont="1" applyBorder="1" applyAlignment="1" applyProtection="1">
      <alignment vertical="center"/>
      <protection hidden="1"/>
    </xf>
    <xf numFmtId="0" fontId="6" fillId="0" borderId="0" xfId="0" quotePrefix="1" applyFont="1" applyAlignment="1" applyProtection="1">
      <alignment vertical="center"/>
      <protection hidden="1"/>
    </xf>
    <xf numFmtId="0" fontId="24" fillId="0" borderId="0" xfId="0" applyFont="1" applyAlignment="1" applyProtection="1">
      <alignment vertical="center"/>
      <protection hidden="1"/>
    </xf>
    <xf numFmtId="0" fontId="8" fillId="0" borderId="0" xfId="0" applyFont="1" applyAlignment="1" applyProtection="1">
      <alignment vertical="center"/>
      <protection hidden="1"/>
    </xf>
    <xf numFmtId="0" fontId="6" fillId="0" borderId="0" xfId="0" applyFont="1" applyAlignment="1" applyProtection="1">
      <alignment horizontal="left" vertical="center"/>
      <protection hidden="1"/>
    </xf>
    <xf numFmtId="0" fontId="7" fillId="0" borderId="0" xfId="0" applyFont="1" applyAlignment="1" applyProtection="1">
      <alignment horizontal="center" vertical="center"/>
      <protection hidden="1"/>
    </xf>
    <xf numFmtId="0" fontId="7" fillId="0" borderId="0" xfId="0" applyFont="1" applyAlignment="1" applyProtection="1">
      <alignment vertical="center"/>
      <protection hidden="1"/>
    </xf>
    <xf numFmtId="0" fontId="6" fillId="0" borderId="0" xfId="0" applyFont="1" applyAlignment="1" applyProtection="1">
      <alignment horizontal="right" vertical="top"/>
      <protection hidden="1"/>
    </xf>
    <xf numFmtId="0" fontId="6" fillId="0" borderId="55" xfId="0" applyFont="1" applyBorder="1" applyAlignment="1" applyProtection="1">
      <alignment horizontal="center" vertical="center"/>
      <protection locked="0" hidden="1"/>
    </xf>
    <xf numFmtId="0" fontId="6" fillId="0" borderId="0" xfId="0" applyFont="1" applyAlignment="1" applyProtection="1">
      <alignment horizontal="right"/>
      <protection hidden="1"/>
    </xf>
    <xf numFmtId="0" fontId="6" fillId="0" borderId="6" xfId="0" applyFont="1" applyBorder="1" applyAlignment="1" applyProtection="1">
      <alignment horizontal="right" vertical="center"/>
      <protection locked="0" hidden="1"/>
    </xf>
    <xf numFmtId="0" fontId="5" fillId="0" borderId="0" xfId="0" applyFont="1" applyAlignment="1" applyProtection="1">
      <alignment horizontal="center" vertical="center" wrapText="1"/>
      <protection hidden="1"/>
    </xf>
    <xf numFmtId="0" fontId="6" fillId="0" borderId="34" xfId="0" applyFont="1" applyBorder="1" applyAlignment="1" applyProtection="1">
      <alignment horizontal="right" vertical="center"/>
      <protection hidden="1"/>
    </xf>
    <xf numFmtId="0" fontId="6" fillId="0" borderId="0" xfId="0" applyFont="1" applyAlignment="1" applyProtection="1">
      <alignment horizontal="center" vertical="center" wrapText="1"/>
      <protection hidden="1"/>
    </xf>
    <xf numFmtId="49" fontId="6" fillId="0" borderId="0" xfId="0" applyNumberFormat="1" applyFont="1" applyAlignment="1" applyProtection="1">
      <alignment vertical="center"/>
      <protection hidden="1"/>
    </xf>
    <xf numFmtId="49" fontId="6" fillId="0" borderId="0" xfId="0" applyNumberFormat="1" applyFont="1" applyAlignment="1" applyProtection="1">
      <alignment vertical="center" wrapText="1"/>
      <protection hidden="1"/>
    </xf>
    <xf numFmtId="0" fontId="6" fillId="0" borderId="0" xfId="0" applyFont="1" applyAlignment="1" applyProtection="1">
      <alignment vertical="center" wrapText="1"/>
      <protection hidden="1"/>
    </xf>
    <xf numFmtId="49" fontId="6" fillId="0" borderId="4" xfId="0" applyNumberFormat="1" applyFont="1" applyBorder="1" applyProtection="1">
      <protection hidden="1"/>
    </xf>
    <xf numFmtId="16" fontId="4" fillId="0" borderId="1" xfId="0" applyNumberFormat="1" applyFont="1" applyBorder="1" applyAlignment="1" applyProtection="1">
      <alignment horizontal="center" vertical="center" wrapText="1"/>
      <protection hidden="1"/>
    </xf>
    <xf numFmtId="0" fontId="4" fillId="3" borderId="18" xfId="0" applyFont="1" applyFill="1" applyBorder="1" applyAlignment="1" applyProtection="1">
      <alignment horizontal="center" vertical="center" wrapText="1"/>
      <protection hidden="1"/>
    </xf>
    <xf numFmtId="44" fontId="4" fillId="3" borderId="1" xfId="6" applyFont="1" applyFill="1" applyBorder="1" applyAlignment="1" applyProtection="1">
      <alignment horizontal="center" vertical="center" wrapText="1"/>
      <protection hidden="1"/>
    </xf>
    <xf numFmtId="44" fontId="4" fillId="0" borderId="31" xfId="6" applyFont="1" applyFill="1" applyBorder="1" applyAlignment="1" applyProtection="1">
      <alignment horizontal="center" vertical="center" wrapText="1"/>
      <protection hidden="1"/>
    </xf>
    <xf numFmtId="0" fontId="6" fillId="0" borderId="5" xfId="0" applyFont="1" applyBorder="1" applyAlignment="1" applyProtection="1">
      <alignment horizontal="center" vertical="center"/>
      <protection locked="0" hidden="1"/>
    </xf>
    <xf numFmtId="0" fontId="6" fillId="0" borderId="1" xfId="0" applyFont="1" applyBorder="1" applyAlignment="1" applyProtection="1">
      <alignment horizontal="center" vertical="center"/>
      <protection locked="0" hidden="1"/>
    </xf>
    <xf numFmtId="0" fontId="6" fillId="0" borderId="1" xfId="0" applyFont="1" applyBorder="1" applyAlignment="1" applyProtection="1">
      <alignment horizontal="center" vertical="center"/>
      <protection hidden="1"/>
    </xf>
    <xf numFmtId="0" fontId="6" fillId="0" borderId="0" xfId="0" applyFont="1" applyAlignment="1" applyProtection="1">
      <alignment horizontal="left" wrapText="1"/>
      <protection hidden="1"/>
    </xf>
    <xf numFmtId="0" fontId="48" fillId="0" borderId="0" xfId="0" applyFont="1" applyAlignment="1" applyProtection="1">
      <alignment vertical="center"/>
      <protection hidden="1"/>
    </xf>
    <xf numFmtId="0" fontId="4" fillId="0" borderId="0" xfId="0" applyFont="1" applyAlignment="1" applyProtection="1">
      <alignment vertical="center" wrapText="1"/>
      <protection hidden="1"/>
    </xf>
    <xf numFmtId="0" fontId="6" fillId="3" borderId="0" xfId="0" applyFont="1" applyFill="1" applyProtection="1">
      <protection hidden="1"/>
    </xf>
    <xf numFmtId="0" fontId="48" fillId="0" borderId="0" xfId="0" applyFont="1" applyAlignment="1" applyProtection="1">
      <alignment horizontal="left" vertical="center"/>
      <protection hidden="1"/>
    </xf>
    <xf numFmtId="0" fontId="37" fillId="0" borderId="0" xfId="0" applyFont="1" applyAlignment="1" applyProtection="1">
      <alignment vertical="top" wrapText="1"/>
      <protection hidden="1"/>
    </xf>
    <xf numFmtId="0" fontId="4" fillId="0" borderId="25" xfId="0" applyFont="1" applyBorder="1" applyAlignment="1" applyProtection="1">
      <alignment vertical="center"/>
      <protection hidden="1"/>
    </xf>
    <xf numFmtId="0" fontId="4" fillId="0" borderId="0" xfId="0" applyFont="1" applyAlignment="1" applyProtection="1">
      <alignment vertical="center"/>
      <protection locked="0" hidden="1"/>
    </xf>
    <xf numFmtId="0" fontId="4" fillId="0" borderId="25" xfId="0" applyFont="1" applyBorder="1" applyAlignment="1" applyProtection="1">
      <alignment horizontal="center" vertical="center" wrapText="1"/>
      <protection hidden="1"/>
    </xf>
    <xf numFmtId="44" fontId="4" fillId="0" borderId="1" xfId="6"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locked="0" hidden="1"/>
    </xf>
    <xf numFmtId="0" fontId="4" fillId="0" borderId="2" xfId="0" applyFont="1" applyBorder="1" applyAlignment="1" applyProtection="1">
      <alignment horizontal="center" vertical="center"/>
      <protection hidden="1"/>
    </xf>
    <xf numFmtId="44" fontId="0" fillId="0" borderId="0" xfId="0" applyNumberFormat="1" applyProtection="1">
      <protection hidden="1"/>
    </xf>
    <xf numFmtId="0" fontId="34" fillId="0" borderId="1" xfId="0" applyFont="1" applyBorder="1" applyAlignment="1" applyProtection="1">
      <alignment horizontal="center" vertical="center"/>
      <protection hidden="1"/>
    </xf>
    <xf numFmtId="0" fontId="36" fillId="4" borderId="1" xfId="0" applyFont="1" applyFill="1" applyBorder="1" applyAlignment="1" applyProtection="1">
      <alignment horizontal="center" vertical="center" wrapText="1"/>
      <protection locked="0" hidden="1"/>
    </xf>
    <xf numFmtId="0" fontId="36" fillId="4" borderId="1" xfId="0" applyFont="1" applyFill="1" applyBorder="1" applyAlignment="1" applyProtection="1">
      <alignment horizontal="center" vertical="center"/>
      <protection locked="0" hidden="1"/>
    </xf>
    <xf numFmtId="0" fontId="36" fillId="4" borderId="1" xfId="0" applyFont="1" applyFill="1" applyBorder="1" applyAlignment="1" applyProtection="1">
      <alignment horizontal="center" vertical="center"/>
      <protection hidden="1"/>
    </xf>
    <xf numFmtId="0" fontId="50" fillId="4" borderId="1" xfId="0" applyFont="1" applyFill="1" applyBorder="1" applyAlignment="1" applyProtection="1">
      <alignment horizontal="left" vertical="center" wrapText="1"/>
      <protection hidden="1"/>
    </xf>
    <xf numFmtId="0" fontId="50" fillId="4" borderId="1" xfId="0" applyFont="1" applyFill="1" applyBorder="1" applyAlignment="1" applyProtection="1">
      <alignment horizontal="center" vertical="center"/>
      <protection hidden="1"/>
    </xf>
    <xf numFmtId="44" fontId="50" fillId="4" borderId="1" xfId="6" applyFont="1" applyFill="1" applyBorder="1" applyAlignment="1" applyProtection="1">
      <alignment horizontal="center" vertical="center" wrapText="1"/>
      <protection hidden="1"/>
    </xf>
    <xf numFmtId="49" fontId="39" fillId="7" borderId="2" xfId="0" applyNumberFormat="1" applyFont="1" applyFill="1" applyBorder="1" applyAlignment="1" applyProtection="1">
      <alignment vertical="center" wrapText="1"/>
      <protection hidden="1"/>
    </xf>
    <xf numFmtId="0" fontId="36" fillId="4" borderId="2" xfId="0" applyFont="1" applyFill="1" applyBorder="1" applyAlignment="1" applyProtection="1">
      <alignment horizontal="center" vertical="center"/>
      <protection locked="0" hidden="1"/>
    </xf>
    <xf numFmtId="0" fontId="36" fillId="4" borderId="27" xfId="0" applyFont="1" applyFill="1" applyBorder="1" applyAlignment="1" applyProtection="1">
      <alignment horizontal="center" vertical="center" wrapText="1"/>
      <protection locked="0" hidden="1"/>
    </xf>
    <xf numFmtId="0" fontId="36" fillId="4" borderId="2" xfId="0" applyFont="1" applyFill="1" applyBorder="1" applyAlignment="1" applyProtection="1">
      <alignment horizontal="center" vertical="center"/>
      <protection hidden="1"/>
    </xf>
    <xf numFmtId="0" fontId="50" fillId="4" borderId="2" xfId="0" applyFont="1" applyFill="1" applyBorder="1" applyAlignment="1" applyProtection="1">
      <alignment horizontal="left" vertical="top" wrapText="1"/>
      <protection hidden="1"/>
    </xf>
    <xf numFmtId="0" fontId="4" fillId="4" borderId="1" xfId="0" applyFont="1" applyFill="1" applyBorder="1" applyAlignment="1" applyProtection="1">
      <alignment horizontal="center" vertical="center" wrapText="1"/>
      <protection locked="0" hidden="1"/>
    </xf>
    <xf numFmtId="0" fontId="4" fillId="4" borderId="1" xfId="0" applyFont="1" applyFill="1" applyBorder="1" applyAlignment="1" applyProtection="1">
      <alignment horizontal="center" vertical="center"/>
      <protection hidden="1"/>
    </xf>
    <xf numFmtId="0" fontId="34" fillId="4" borderId="1" xfId="0" applyFont="1" applyFill="1" applyBorder="1" applyAlignment="1" applyProtection="1">
      <alignment horizontal="justify" vertical="center" wrapText="1"/>
      <protection hidden="1"/>
    </xf>
    <xf numFmtId="0" fontId="34" fillId="4" borderId="1" xfId="0" applyFont="1" applyFill="1" applyBorder="1" applyAlignment="1" applyProtection="1">
      <alignment horizontal="center" vertical="center" wrapText="1"/>
      <protection hidden="1"/>
    </xf>
    <xf numFmtId="0" fontId="4" fillId="0" borderId="1" xfId="0" applyFont="1" applyBorder="1" applyAlignment="1" applyProtection="1">
      <alignment horizontal="center" vertical="center"/>
      <protection locked="0" hidden="1"/>
    </xf>
    <xf numFmtId="0" fontId="50" fillId="4" borderId="1" xfId="0" applyFont="1" applyFill="1" applyBorder="1" applyAlignment="1" applyProtection="1">
      <alignment horizontal="justify" vertical="center" wrapText="1"/>
      <protection hidden="1"/>
    </xf>
    <xf numFmtId="0" fontId="50" fillId="4" borderId="1" xfId="0" applyFont="1" applyFill="1" applyBorder="1" applyAlignment="1" applyProtection="1">
      <alignment horizontal="center" vertical="center" wrapText="1"/>
      <protection hidden="1"/>
    </xf>
    <xf numFmtId="0" fontId="50" fillId="4" borderId="2" xfId="0" applyFont="1" applyFill="1" applyBorder="1" applyAlignment="1" applyProtection="1">
      <alignment horizontal="justify" vertical="center" wrapText="1"/>
      <protection hidden="1"/>
    </xf>
    <xf numFmtId="0" fontId="36" fillId="4" borderId="2" xfId="0" applyFont="1" applyFill="1" applyBorder="1" applyAlignment="1" applyProtection="1">
      <alignment horizontal="center" vertical="center" wrapText="1"/>
      <protection locked="0" hidden="1"/>
    </xf>
    <xf numFmtId="0" fontId="50" fillId="4" borderId="2" xfId="0" applyFont="1" applyFill="1" applyBorder="1" applyAlignment="1" applyProtection="1">
      <alignment horizontal="center" vertical="center" wrapText="1"/>
      <protection hidden="1"/>
    </xf>
    <xf numFmtId="0" fontId="34" fillId="0" borderId="1" xfId="0" applyFont="1" applyBorder="1" applyAlignment="1" applyProtection="1">
      <alignment horizontal="center" vertical="center" wrapText="1"/>
      <protection hidden="1"/>
    </xf>
    <xf numFmtId="0" fontId="50" fillId="4" borderId="31" xfId="0" applyFont="1" applyFill="1" applyBorder="1" applyAlignment="1" applyProtection="1">
      <alignment horizontal="left" vertical="center" wrapText="1"/>
      <protection hidden="1"/>
    </xf>
    <xf numFmtId="0" fontId="50" fillId="4" borderId="2" xfId="0" applyFont="1" applyFill="1" applyBorder="1" applyAlignment="1" applyProtection="1">
      <alignment horizontal="left" vertical="center" wrapText="1"/>
      <protection hidden="1"/>
    </xf>
    <xf numFmtId="0" fontId="51" fillId="4" borderId="2" xfId="0" applyFont="1" applyFill="1" applyBorder="1" applyAlignment="1" applyProtection="1">
      <alignment horizontal="left" vertical="center"/>
      <protection hidden="1"/>
    </xf>
    <xf numFmtId="44" fontId="51" fillId="4" borderId="2" xfId="6" applyFont="1" applyFill="1" applyBorder="1" applyAlignment="1" applyProtection="1">
      <alignment horizontal="left" vertical="center"/>
      <protection hidden="1"/>
    </xf>
    <xf numFmtId="44" fontId="51" fillId="4" borderId="27" xfId="6" applyFont="1" applyFill="1" applyBorder="1" applyAlignment="1" applyProtection="1">
      <alignment horizontal="left" vertical="center" wrapText="1"/>
      <protection hidden="1"/>
    </xf>
    <xf numFmtId="0" fontId="51" fillId="4" borderId="2" xfId="0" applyFont="1" applyFill="1" applyBorder="1" applyAlignment="1" applyProtection="1">
      <alignment horizontal="center" vertical="center"/>
      <protection hidden="1"/>
    </xf>
    <xf numFmtId="44" fontId="51" fillId="4" borderId="2" xfId="6" applyFont="1" applyFill="1" applyBorder="1" applyAlignment="1" applyProtection="1">
      <alignment vertical="center"/>
      <protection hidden="1"/>
    </xf>
    <xf numFmtId="0" fontId="36" fillId="4" borderId="27" xfId="0" applyFont="1" applyFill="1" applyBorder="1" applyAlignment="1" applyProtection="1">
      <alignment horizontal="center" vertical="center"/>
      <protection locked="0" hidden="1"/>
    </xf>
    <xf numFmtId="0" fontId="36" fillId="4" borderId="25" xfId="0" applyFont="1" applyFill="1" applyBorder="1" applyAlignment="1" applyProtection="1">
      <alignment horizontal="center" vertical="center"/>
      <protection hidden="1"/>
    </xf>
    <xf numFmtId="0" fontId="50" fillId="4" borderId="2" xfId="0" applyFont="1" applyFill="1" applyBorder="1" applyAlignment="1" applyProtection="1">
      <alignment vertical="center"/>
      <protection hidden="1"/>
    </xf>
    <xf numFmtId="0" fontId="50" fillId="4" borderId="2" xfId="0" applyFont="1" applyFill="1" applyBorder="1" applyAlignment="1" applyProtection="1">
      <alignment vertical="center" wrapText="1"/>
      <protection hidden="1"/>
    </xf>
    <xf numFmtId="0" fontId="4" fillId="7" borderId="25" xfId="0" applyFont="1" applyFill="1" applyBorder="1" applyAlignment="1" applyProtection="1">
      <alignment horizontal="center" vertical="center" wrapText="1"/>
      <protection hidden="1"/>
    </xf>
    <xf numFmtId="0" fontId="4" fillId="0" borderId="0" xfId="0" applyFont="1" applyAlignment="1" applyProtection="1">
      <alignment horizontal="right" vertical="center" wrapText="1"/>
      <protection hidden="1"/>
    </xf>
    <xf numFmtId="44" fontId="4" fillId="0" borderId="0" xfId="3" applyFont="1" applyBorder="1" applyAlignment="1" applyProtection="1">
      <alignment horizontal="center" vertical="center" wrapText="1"/>
      <protection hidden="1"/>
    </xf>
    <xf numFmtId="0" fontId="49" fillId="3" borderId="0" xfId="0" applyFont="1" applyFill="1" applyAlignment="1" applyProtection="1">
      <alignment horizontal="center" vertical="center" textRotation="180" wrapText="1"/>
      <protection hidden="1"/>
    </xf>
    <xf numFmtId="0" fontId="0" fillId="0" borderId="20" xfId="0" applyBorder="1" applyProtection="1">
      <protection hidden="1"/>
    </xf>
    <xf numFmtId="0" fontId="0" fillId="0" borderId="14" xfId="0" applyBorder="1" applyProtection="1">
      <protection hidden="1"/>
    </xf>
    <xf numFmtId="0" fontId="4" fillId="0" borderId="31" xfId="0" applyFont="1" applyBorder="1" applyAlignment="1" applyProtection="1">
      <alignment horizontal="center" vertical="center" wrapText="1"/>
      <protection hidden="1"/>
    </xf>
    <xf numFmtId="0" fontId="6" fillId="0" borderId="4" xfId="0" applyFont="1" applyBorder="1" applyProtection="1">
      <protection hidden="1"/>
    </xf>
    <xf numFmtId="0" fontId="6" fillId="0" borderId="0" xfId="0" quotePrefix="1" applyFont="1" applyAlignment="1" applyProtection="1">
      <alignment horizontal="left" wrapText="1"/>
      <protection hidden="1"/>
    </xf>
    <xf numFmtId="0" fontId="9" fillId="0" borderId="4" xfId="0" applyFont="1" applyBorder="1" applyAlignment="1" applyProtection="1">
      <alignment vertical="center" wrapText="1"/>
      <protection hidden="1"/>
    </xf>
    <xf numFmtId="0" fontId="9" fillId="0" borderId="0" xfId="0" applyFont="1" applyProtection="1">
      <protection hidden="1"/>
    </xf>
    <xf numFmtId="0" fontId="6" fillId="3" borderId="5" xfId="0" applyFont="1" applyFill="1" applyBorder="1" applyAlignment="1" applyProtection="1">
      <alignment horizontal="center" vertical="center"/>
      <protection locked="0" hidden="1"/>
    </xf>
    <xf numFmtId="0" fontId="6" fillId="3" borderId="1" xfId="0" applyFont="1" applyFill="1" applyBorder="1" applyAlignment="1" applyProtection="1">
      <alignment horizontal="center" vertical="center"/>
      <protection locked="0" hidden="1"/>
    </xf>
    <xf numFmtId="0" fontId="6" fillId="3" borderId="1" xfId="0" applyFont="1" applyFill="1" applyBorder="1" applyAlignment="1" applyProtection="1">
      <alignment horizontal="center" vertical="center"/>
      <protection hidden="1"/>
    </xf>
    <xf numFmtId="0" fontId="28" fillId="3" borderId="4" xfId="0" applyFont="1" applyFill="1" applyBorder="1" applyAlignment="1" applyProtection="1">
      <alignment vertical="center" wrapText="1"/>
      <protection hidden="1"/>
    </xf>
    <xf numFmtId="0" fontId="28" fillId="3" borderId="0" xfId="0" applyFont="1" applyFill="1" applyAlignment="1" applyProtection="1">
      <alignment vertical="center" wrapText="1"/>
      <protection hidden="1"/>
    </xf>
    <xf numFmtId="0" fontId="6" fillId="3" borderId="0" xfId="0" applyFont="1" applyFill="1" applyAlignment="1" applyProtection="1">
      <alignment horizontal="center" wrapText="1"/>
      <protection hidden="1"/>
    </xf>
    <xf numFmtId="0" fontId="45" fillId="5" borderId="0" xfId="0" applyFont="1" applyFill="1" applyAlignment="1" applyProtection="1">
      <alignment horizontal="center" vertical="center"/>
      <protection hidden="1"/>
    </xf>
    <xf numFmtId="0" fontId="4" fillId="0" borderId="15" xfId="0" applyFont="1" applyBorder="1" applyAlignment="1" applyProtection="1">
      <alignment horizontal="center" vertical="center"/>
      <protection hidden="1"/>
    </xf>
    <xf numFmtId="44" fontId="6" fillId="0" borderId="0" xfId="0" applyNumberFormat="1" applyFont="1" applyProtection="1">
      <protection hidden="1"/>
    </xf>
    <xf numFmtId="0" fontId="13" fillId="0" borderId="0" xfId="0" applyFont="1" applyAlignment="1" applyProtection="1">
      <alignment horizontal="center" vertical="center" wrapText="1"/>
      <protection hidden="1"/>
    </xf>
    <xf numFmtId="165" fontId="36" fillId="0" borderId="0" xfId="6" applyNumberFormat="1" applyFont="1" applyFill="1" applyBorder="1" applyAlignment="1" applyProtection="1">
      <alignment horizontal="center" vertical="center" wrapText="1"/>
      <protection hidden="1"/>
    </xf>
    <xf numFmtId="49" fontId="6" fillId="0" borderId="0" xfId="0" applyNumberFormat="1" applyFont="1" applyProtection="1">
      <protection hidden="1"/>
    </xf>
    <xf numFmtId="0" fontId="20" fillId="2" borderId="0" xfId="0" applyFont="1" applyFill="1" applyAlignment="1" applyProtection="1">
      <alignment horizontal="right" wrapText="1"/>
      <protection hidden="1"/>
    </xf>
    <xf numFmtId="0" fontId="0" fillId="2" borderId="0" xfId="0" applyFill="1" applyProtection="1">
      <protection hidden="1"/>
    </xf>
    <xf numFmtId="0" fontId="30" fillId="2" borderId="0" xfId="0" applyFont="1" applyFill="1" applyAlignment="1" applyProtection="1">
      <alignment wrapText="1"/>
      <protection hidden="1"/>
    </xf>
    <xf numFmtId="0" fontId="43" fillId="0" borderId="0" xfId="0" applyFont="1" applyAlignment="1" applyProtection="1">
      <alignment horizontal="left" vertical="center" wrapText="1"/>
      <protection hidden="1"/>
    </xf>
    <xf numFmtId="0" fontId="4" fillId="0" borderId="0" xfId="0" applyFont="1" applyAlignment="1" applyProtection="1">
      <alignment horizontal="center" vertical="center"/>
      <protection hidden="1"/>
    </xf>
    <xf numFmtId="0" fontId="36" fillId="0" borderId="0" xfId="0" applyFont="1" applyAlignment="1" applyProtection="1">
      <alignment horizontal="center" vertical="center" wrapText="1"/>
      <protection hidden="1"/>
    </xf>
    <xf numFmtId="44" fontId="6" fillId="0" borderId="35" xfId="3" applyFont="1" applyBorder="1" applyAlignment="1" applyProtection="1">
      <alignment horizontal="center" vertical="center" wrapText="1"/>
      <protection hidden="1"/>
    </xf>
    <xf numFmtId="43" fontId="6" fillId="0" borderId="0" xfId="0" applyNumberFormat="1" applyFont="1" applyProtection="1">
      <protection hidden="1"/>
    </xf>
    <xf numFmtId="44" fontId="45" fillId="5" borderId="0" xfId="0" applyNumberFormat="1" applyFont="1" applyFill="1" applyAlignment="1" applyProtection="1">
      <alignment horizontal="center" vertical="center"/>
      <protection hidden="1"/>
    </xf>
    <xf numFmtId="44" fontId="6" fillId="0" borderId="38" xfId="3" applyFont="1" applyBorder="1" applyAlignment="1" applyProtection="1">
      <alignment horizontal="center" vertical="center" wrapText="1"/>
      <protection hidden="1"/>
    </xf>
    <xf numFmtId="44" fontId="6" fillId="0" borderId="31" xfId="3" applyFont="1" applyBorder="1" applyAlignment="1" applyProtection="1">
      <alignment horizontal="center" vertical="center" wrapText="1"/>
      <protection hidden="1"/>
    </xf>
    <xf numFmtId="166" fontId="6" fillId="0" borderId="0" xfId="0" applyNumberFormat="1" applyFont="1" applyProtection="1">
      <protection hidden="1"/>
    </xf>
    <xf numFmtId="44" fontId="6" fillId="0" borderId="35" xfId="0" applyNumberFormat="1" applyFont="1" applyBorder="1" applyAlignment="1" applyProtection="1">
      <alignment horizontal="center" vertical="center" wrapText="1"/>
      <protection hidden="1"/>
    </xf>
    <xf numFmtId="164" fontId="6" fillId="0" borderId="0" xfId="0" applyNumberFormat="1" applyFont="1" applyAlignment="1" applyProtection="1">
      <alignment vertical="center" wrapText="1"/>
      <protection hidden="1"/>
    </xf>
    <xf numFmtId="44" fontId="6" fillId="0" borderId="42" xfId="0" applyNumberFormat="1" applyFont="1" applyBorder="1" applyAlignment="1" applyProtection="1">
      <alignment wrapText="1"/>
      <protection hidden="1"/>
    </xf>
    <xf numFmtId="0" fontId="32" fillId="0" borderId="0" xfId="0" applyFont="1" applyAlignment="1" applyProtection="1">
      <alignment wrapText="1"/>
      <protection hidden="1"/>
    </xf>
    <xf numFmtId="44" fontId="6" fillId="0" borderId="31" xfId="0" applyNumberFormat="1" applyFont="1" applyBorder="1" applyAlignment="1" applyProtection="1">
      <alignment wrapText="1"/>
      <protection hidden="1"/>
    </xf>
    <xf numFmtId="44" fontId="6" fillId="0" borderId="43" xfId="0" applyNumberFormat="1" applyFont="1" applyBorder="1" applyAlignment="1" applyProtection="1">
      <alignment wrapText="1"/>
      <protection hidden="1"/>
    </xf>
    <xf numFmtId="0" fontId="22" fillId="0" borderId="0" xfId="0" applyFont="1" applyAlignment="1" applyProtection="1">
      <alignment vertical="center"/>
      <protection hidden="1"/>
    </xf>
    <xf numFmtId="44" fontId="6" fillId="0" borderId="0" xfId="0" applyNumberFormat="1" applyFont="1" applyAlignment="1" applyProtection="1">
      <alignment vertical="center" wrapText="1"/>
      <protection hidden="1"/>
    </xf>
    <xf numFmtId="0" fontId="36" fillId="0" borderId="4" xfId="0" applyFont="1" applyBorder="1" applyAlignment="1" applyProtection="1">
      <alignment horizontal="center" vertical="top" wrapText="1"/>
      <protection hidden="1"/>
    </xf>
    <xf numFmtId="0" fontId="36" fillId="0" borderId="0" xfId="0" applyFont="1" applyAlignment="1" applyProtection="1">
      <alignment horizontal="center" vertical="top" wrapText="1"/>
      <protection hidden="1"/>
    </xf>
    <xf numFmtId="0" fontId="36" fillId="5" borderId="0" xfId="0" applyFont="1" applyFill="1" applyAlignment="1" applyProtection="1">
      <alignment horizontal="left" vertical="center"/>
      <protection hidden="1"/>
    </xf>
    <xf numFmtId="0" fontId="15" fillId="0" borderId="0" xfId="0" applyFont="1" applyProtection="1">
      <protection hidden="1"/>
    </xf>
    <xf numFmtId="0" fontId="4" fillId="0" borderId="0" xfId="0" applyFont="1" applyAlignment="1" applyProtection="1">
      <alignment horizontal="center" vertical="center" wrapText="1"/>
      <protection hidden="1"/>
    </xf>
    <xf numFmtId="0" fontId="4" fillId="0" borderId="0" xfId="0" applyFont="1" applyProtection="1">
      <protection hidden="1"/>
    </xf>
    <xf numFmtId="44" fontId="6" fillId="0" borderId="0" xfId="3" applyFont="1" applyBorder="1" applyAlignment="1" applyProtection="1">
      <alignment horizontal="center" vertical="center"/>
      <protection hidden="1"/>
    </xf>
    <xf numFmtId="0" fontId="6" fillId="0" borderId="4" xfId="0" applyFont="1" applyBorder="1" applyAlignment="1" applyProtection="1">
      <alignment horizontal="center" vertical="center" wrapText="1"/>
      <protection hidden="1"/>
    </xf>
    <xf numFmtId="0" fontId="16" fillId="0" borderId="4" xfId="0" applyFont="1" applyBorder="1" applyAlignment="1" applyProtection="1">
      <alignment horizontal="center" vertical="center" wrapText="1"/>
      <protection hidden="1"/>
    </xf>
    <xf numFmtId="0" fontId="16" fillId="0" borderId="0" xfId="0" applyFont="1" applyAlignment="1" applyProtection="1">
      <alignment horizontal="center" vertical="center" wrapText="1"/>
      <protection hidden="1"/>
    </xf>
    <xf numFmtId="0" fontId="45" fillId="5" borderId="31" xfId="0" applyFont="1" applyFill="1" applyBorder="1" applyAlignment="1" applyProtection="1">
      <alignment horizontal="center" vertical="center"/>
      <protection hidden="1"/>
    </xf>
    <xf numFmtId="44" fontId="6" fillId="0" borderId="31" xfId="0" applyNumberFormat="1" applyFont="1" applyBorder="1" applyProtection="1">
      <protection hidden="1"/>
    </xf>
    <xf numFmtId="0" fontId="6" fillId="0" borderId="0" xfId="0" applyFont="1" applyAlignment="1" applyProtection="1">
      <alignment horizontal="left"/>
      <protection hidden="1"/>
    </xf>
    <xf numFmtId="44" fontId="4" fillId="0" borderId="0" xfId="3" applyFont="1" applyBorder="1" applyAlignment="1" applyProtection="1">
      <alignment vertical="center" wrapText="1"/>
      <protection hidden="1"/>
    </xf>
    <xf numFmtId="44" fontId="4" fillId="0" borderId="0" xfId="3" applyFont="1" applyFill="1" applyBorder="1" applyAlignment="1" applyProtection="1">
      <alignment horizontal="center" vertical="center" wrapText="1"/>
      <protection hidden="1"/>
    </xf>
    <xf numFmtId="0" fontId="11" fillId="0" borderId="0" xfId="0" applyFont="1" applyAlignment="1" applyProtection="1">
      <alignment horizontal="center" vertical="center" textRotation="180"/>
      <protection hidden="1"/>
    </xf>
    <xf numFmtId="0" fontId="6" fillId="5" borderId="32" xfId="0" applyFont="1" applyFill="1" applyBorder="1" applyAlignment="1" applyProtection="1">
      <alignment vertical="center" wrapText="1"/>
      <protection hidden="1"/>
    </xf>
    <xf numFmtId="0" fontId="6" fillId="5" borderId="26" xfId="0" applyFont="1" applyFill="1" applyBorder="1" applyAlignment="1" applyProtection="1">
      <alignment vertical="center" wrapText="1"/>
      <protection hidden="1"/>
    </xf>
    <xf numFmtId="0" fontId="4" fillId="0" borderId="5" xfId="0" applyFont="1" applyBorder="1" applyAlignment="1" applyProtection="1">
      <alignment horizontal="center" vertical="center"/>
      <protection hidden="1"/>
    </xf>
    <xf numFmtId="0" fontId="6" fillId="0" borderId="24" xfId="0" applyFont="1" applyBorder="1" applyAlignment="1" applyProtection="1">
      <alignment horizontal="left" vertical="center"/>
      <protection hidden="1"/>
    </xf>
    <xf numFmtId="0" fontId="6" fillId="0" borderId="4" xfId="0" applyFont="1" applyBorder="1" applyAlignment="1" applyProtection="1">
      <alignment horizontal="left" vertical="center"/>
      <protection hidden="1"/>
    </xf>
    <xf numFmtId="0" fontId="6" fillId="0" borderId="13" xfId="0" applyFont="1" applyBorder="1" applyAlignment="1" applyProtection="1">
      <alignment horizontal="left" vertical="center"/>
      <protection hidden="1"/>
    </xf>
    <xf numFmtId="0" fontId="6" fillId="0" borderId="4" xfId="0" applyFont="1" applyBorder="1" applyAlignment="1" applyProtection="1">
      <alignment horizontal="center" vertical="center"/>
      <protection hidden="1"/>
    </xf>
    <xf numFmtId="0" fontId="7" fillId="0" borderId="4" xfId="0" applyFont="1" applyBorder="1" applyAlignment="1" applyProtection="1">
      <alignment horizontal="center" vertical="center"/>
      <protection hidden="1"/>
    </xf>
    <xf numFmtId="0" fontId="7" fillId="0" borderId="4" xfId="0" applyFont="1" applyBorder="1" applyAlignment="1" applyProtection="1">
      <alignment horizontal="left" vertical="center"/>
      <protection hidden="1"/>
    </xf>
    <xf numFmtId="0" fontId="0" fillId="0" borderId="4" xfId="0" applyBorder="1" applyProtection="1">
      <protection hidden="1"/>
    </xf>
    <xf numFmtId="49" fontId="6" fillId="0" borderId="4" xfId="0" applyNumberFormat="1" applyFont="1" applyBorder="1" applyAlignment="1" applyProtection="1">
      <alignment vertical="center" wrapText="1"/>
      <protection hidden="1"/>
    </xf>
    <xf numFmtId="0" fontId="4" fillId="0" borderId="4" xfId="0" applyFont="1" applyBorder="1" applyAlignment="1" applyProtection="1">
      <alignment horizontal="left" vertical="center"/>
      <protection hidden="1"/>
    </xf>
    <xf numFmtId="0" fontId="4" fillId="0" borderId="5" xfId="0" applyFont="1" applyBorder="1" applyAlignment="1" applyProtection="1">
      <alignment horizontal="center" vertical="center" wrapText="1"/>
      <protection locked="0" hidden="1"/>
    </xf>
    <xf numFmtId="0" fontId="36" fillId="4" borderId="5" xfId="0" applyFont="1" applyFill="1" applyBorder="1" applyAlignment="1" applyProtection="1">
      <alignment horizontal="center" vertical="center" wrapText="1"/>
      <protection locked="0" hidden="1"/>
    </xf>
    <xf numFmtId="0" fontId="36" fillId="4" borderId="28" xfId="0" applyFont="1" applyFill="1" applyBorder="1" applyAlignment="1" applyProtection="1">
      <alignment horizontal="center" vertical="center" wrapText="1"/>
      <protection locked="0" hidden="1"/>
    </xf>
    <xf numFmtId="0" fontId="4" fillId="4" borderId="5" xfId="0" applyFont="1" applyFill="1" applyBorder="1" applyAlignment="1" applyProtection="1">
      <alignment horizontal="center" vertical="center" wrapText="1"/>
      <protection locked="0" hidden="1"/>
    </xf>
    <xf numFmtId="0" fontId="4" fillId="0" borderId="5" xfId="0" applyFont="1" applyBorder="1" applyAlignment="1" applyProtection="1">
      <alignment horizontal="center" vertical="center"/>
      <protection locked="0" hidden="1"/>
    </xf>
    <xf numFmtId="44" fontId="31" fillId="4" borderId="0" xfId="0" applyNumberFormat="1" applyFont="1" applyFill="1" applyProtection="1">
      <protection hidden="1"/>
    </xf>
    <xf numFmtId="0" fontId="6" fillId="0" borderId="0" xfId="0" quotePrefix="1" applyFont="1" applyAlignment="1" applyProtection="1">
      <alignment horizontal="left" vertical="center" wrapText="1"/>
      <protection hidden="1"/>
    </xf>
    <xf numFmtId="0" fontId="6" fillId="0" borderId="0" xfId="0" applyFont="1" applyAlignment="1" applyProtection="1">
      <alignment horizontal="left" vertical="center" wrapText="1"/>
      <protection hidden="1"/>
    </xf>
    <xf numFmtId="0" fontId="4" fillId="3" borderId="0" xfId="0" applyFont="1" applyFill="1" applyAlignment="1" applyProtection="1">
      <alignment vertical="center" wrapText="1"/>
      <protection hidden="1"/>
    </xf>
    <xf numFmtId="0" fontId="6" fillId="0" borderId="9" xfId="0" applyFont="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0" borderId="6" xfId="0" applyFont="1" applyBorder="1" applyAlignment="1" applyProtection="1">
      <alignment vertical="center" wrapText="1"/>
      <protection hidden="1"/>
    </xf>
    <xf numFmtId="0" fontId="6" fillId="0" borderId="14" xfId="0" applyFont="1" applyBorder="1" applyAlignment="1" applyProtection="1">
      <alignment vertical="center" wrapText="1"/>
      <protection hidden="1"/>
    </xf>
    <xf numFmtId="0" fontId="4" fillId="0" borderId="16" xfId="0" applyFont="1" applyBorder="1" applyAlignment="1" applyProtection="1">
      <alignment horizontal="center" vertical="center"/>
      <protection hidden="1"/>
    </xf>
    <xf numFmtId="0" fontId="13" fillId="0" borderId="4" xfId="0" applyFont="1" applyBorder="1" applyAlignment="1" applyProtection="1">
      <alignment horizontal="center" vertical="center" wrapText="1"/>
      <protection hidden="1"/>
    </xf>
    <xf numFmtId="0" fontId="33" fillId="0" borderId="4" xfId="0" applyFont="1" applyBorder="1" applyAlignment="1" applyProtection="1">
      <alignment horizontal="center" vertical="center"/>
      <protection hidden="1"/>
    </xf>
    <xf numFmtId="0" fontId="31" fillId="5" borderId="4" xfId="0" applyFont="1" applyFill="1" applyBorder="1" applyAlignment="1" applyProtection="1">
      <alignment vertical="center"/>
      <protection hidden="1"/>
    </xf>
    <xf numFmtId="0" fontId="2" fillId="0" borderId="5" xfId="0" applyFont="1" applyBorder="1" applyAlignment="1" applyProtection="1">
      <alignment horizontal="center" wrapText="1"/>
      <protection locked="0" hidden="1"/>
    </xf>
    <xf numFmtId="0" fontId="2" fillId="0" borderId="5" xfId="0" applyFont="1" applyBorder="1" applyAlignment="1" applyProtection="1">
      <alignment horizontal="center"/>
      <protection locked="0" hidden="1"/>
    </xf>
    <xf numFmtId="0" fontId="4" fillId="0" borderId="4" xfId="0" applyFont="1" applyBorder="1" applyAlignment="1" applyProtection="1">
      <alignment vertical="center" wrapText="1"/>
      <protection hidden="1"/>
    </xf>
    <xf numFmtId="0" fontId="43" fillId="0" borderId="4" xfId="0" applyFont="1" applyBorder="1" applyAlignment="1" applyProtection="1">
      <alignment horizontal="left" vertical="center" wrapText="1"/>
      <protection hidden="1"/>
    </xf>
    <xf numFmtId="0" fontId="36" fillId="0" borderId="4" xfId="0" applyFont="1" applyBorder="1" applyAlignment="1" applyProtection="1">
      <alignment horizontal="center" vertical="center" wrapText="1"/>
      <protection hidden="1"/>
    </xf>
    <xf numFmtId="0" fontId="56" fillId="0" borderId="5" xfId="0" applyFont="1" applyBorder="1" applyAlignment="1" applyProtection="1">
      <alignment horizontal="center" vertical="center"/>
      <protection locked="0" hidden="1"/>
    </xf>
    <xf numFmtId="0" fontId="56" fillId="0" borderId="19" xfId="0" applyFont="1" applyBorder="1" applyAlignment="1" applyProtection="1">
      <alignment horizontal="center" vertical="center"/>
      <protection locked="0" hidden="1"/>
    </xf>
    <xf numFmtId="0" fontId="54" fillId="5" borderId="4" xfId="0" applyFont="1" applyFill="1" applyBorder="1" applyAlignment="1" applyProtection="1">
      <alignment horizontal="center" vertical="center"/>
      <protection hidden="1"/>
    </xf>
    <xf numFmtId="0" fontId="31" fillId="5" borderId="5" xfId="0" applyFont="1" applyFill="1" applyBorder="1" applyAlignment="1" applyProtection="1">
      <alignment vertical="center"/>
      <protection hidden="1"/>
    </xf>
    <xf numFmtId="0" fontId="31" fillId="5" borderId="5" xfId="0" applyFont="1" applyFill="1" applyBorder="1" applyAlignment="1" applyProtection="1">
      <alignment horizontal="center" vertical="center"/>
      <protection hidden="1"/>
    </xf>
    <xf numFmtId="0" fontId="6" fillId="0" borderId="5" xfId="0" applyFont="1" applyBorder="1" applyAlignment="1" applyProtection="1">
      <alignment horizontal="center"/>
      <protection locked="0" hidden="1"/>
    </xf>
    <xf numFmtId="0" fontId="4" fillId="0" borderId="4" xfId="0" applyFont="1" applyBorder="1" applyAlignment="1" applyProtection="1">
      <alignment horizontal="center" vertical="center" wrapText="1"/>
      <protection hidden="1"/>
    </xf>
    <xf numFmtId="44" fontId="6" fillId="4" borderId="28" xfId="6" applyFont="1" applyFill="1" applyBorder="1" applyAlignment="1" applyProtection="1">
      <alignment horizontal="center" vertical="center" wrapText="1"/>
      <protection hidden="1"/>
    </xf>
    <xf numFmtId="44" fontId="6" fillId="4" borderId="31" xfId="6" applyFont="1" applyFill="1" applyBorder="1" applyAlignment="1" applyProtection="1">
      <alignment horizontal="center" vertical="center" wrapText="1"/>
      <protection hidden="1"/>
    </xf>
    <xf numFmtId="49" fontId="4" fillId="0" borderId="62" xfId="0" applyNumberFormat="1" applyFont="1" applyBorder="1" applyAlignment="1" applyProtection="1">
      <alignment horizontal="center" vertical="center"/>
      <protection locked="0" hidden="1"/>
    </xf>
    <xf numFmtId="49" fontId="4" fillId="0" borderId="63" xfId="0" applyNumberFormat="1" applyFont="1" applyBorder="1" applyAlignment="1" applyProtection="1">
      <alignment horizontal="center" vertical="center"/>
      <protection locked="0" hidden="1"/>
    </xf>
    <xf numFmtId="49" fontId="4" fillId="0" borderId="67" xfId="0" applyNumberFormat="1" applyFont="1" applyBorder="1" applyAlignment="1" applyProtection="1">
      <alignment horizontal="center" vertical="center"/>
      <protection locked="0" hidden="1"/>
    </xf>
    <xf numFmtId="49" fontId="4" fillId="0" borderId="60" xfId="0" applyNumberFormat="1" applyFont="1" applyBorder="1" applyAlignment="1" applyProtection="1">
      <alignment horizontal="center" vertical="center"/>
      <protection locked="0" hidden="1"/>
    </xf>
    <xf numFmtId="49" fontId="4" fillId="0" borderId="61" xfId="0" applyNumberFormat="1" applyFont="1" applyBorder="1" applyAlignment="1" applyProtection="1">
      <alignment horizontal="center" vertical="center"/>
      <protection locked="0" hidden="1"/>
    </xf>
    <xf numFmtId="49" fontId="4" fillId="0" borderId="66" xfId="0" applyNumberFormat="1" applyFont="1" applyBorder="1" applyAlignment="1" applyProtection="1">
      <alignment horizontal="center" vertical="center"/>
      <protection locked="0" hidden="1"/>
    </xf>
    <xf numFmtId="0" fontId="4" fillId="0" borderId="62" xfId="0" applyFont="1" applyBorder="1" applyAlignment="1" applyProtection="1">
      <alignment horizontal="center" vertical="center"/>
      <protection locked="0" hidden="1"/>
    </xf>
    <xf numFmtId="0" fontId="4" fillId="0" borderId="63" xfId="0" applyFont="1" applyBorder="1" applyAlignment="1" applyProtection="1">
      <alignment horizontal="center" vertical="center"/>
      <protection locked="0" hidden="1"/>
    </xf>
    <xf numFmtId="0" fontId="4" fillId="0" borderId="67" xfId="0" applyFont="1" applyBorder="1" applyAlignment="1" applyProtection="1">
      <alignment horizontal="center" vertical="center"/>
      <protection locked="0" hidden="1"/>
    </xf>
    <xf numFmtId="0" fontId="4" fillId="0" borderId="64" xfId="0" applyFont="1" applyBorder="1" applyAlignment="1" applyProtection="1">
      <alignment horizontal="center" vertical="center"/>
      <protection locked="0" hidden="1"/>
    </xf>
    <xf numFmtId="0" fontId="4" fillId="0" borderId="65" xfId="0" applyFont="1" applyBorder="1" applyAlignment="1" applyProtection="1">
      <alignment horizontal="center" vertical="center"/>
      <protection locked="0" hidden="1"/>
    </xf>
    <xf numFmtId="0" fontId="4" fillId="0" borderId="68" xfId="0" applyFont="1" applyBorder="1" applyAlignment="1" applyProtection="1">
      <alignment horizontal="center" vertical="center"/>
      <protection locked="0" hidden="1"/>
    </xf>
    <xf numFmtId="0" fontId="4" fillId="0" borderId="69" xfId="0" applyFont="1" applyBorder="1" applyAlignment="1" applyProtection="1">
      <alignment horizontal="center" vertical="center"/>
      <protection locked="0" hidden="1"/>
    </xf>
    <xf numFmtId="0" fontId="4" fillId="0" borderId="70" xfId="0" applyFont="1" applyBorder="1" applyAlignment="1" applyProtection="1">
      <alignment horizontal="center" vertical="center"/>
      <protection locked="0" hidden="1"/>
    </xf>
    <xf numFmtId="0" fontId="4" fillId="0" borderId="71" xfId="0" applyFont="1" applyBorder="1" applyAlignment="1" applyProtection="1">
      <alignment horizontal="center" vertical="center"/>
      <protection locked="0" hidden="1"/>
    </xf>
    <xf numFmtId="49" fontId="4" fillId="0" borderId="64" xfId="0" applyNumberFormat="1" applyFont="1" applyBorder="1" applyAlignment="1" applyProtection="1">
      <alignment horizontal="center" vertical="center"/>
      <protection locked="0" hidden="1"/>
    </xf>
    <xf numFmtId="49" fontId="4" fillId="0" borderId="65" xfId="0" applyNumberFormat="1" applyFont="1" applyBorder="1" applyAlignment="1" applyProtection="1">
      <alignment horizontal="center" vertical="center"/>
      <protection locked="0" hidden="1"/>
    </xf>
    <xf numFmtId="49" fontId="4" fillId="0" borderId="68" xfId="0" applyNumberFormat="1" applyFont="1" applyBorder="1" applyAlignment="1" applyProtection="1">
      <alignment horizontal="center" vertical="center"/>
      <protection locked="0" hidden="1"/>
    </xf>
    <xf numFmtId="0" fontId="34" fillId="0" borderId="27" xfId="0" applyFont="1" applyBorder="1" applyAlignment="1" applyProtection="1">
      <alignment vertical="center" wrapText="1"/>
      <protection hidden="1"/>
    </xf>
    <xf numFmtId="0" fontId="47" fillId="0" borderId="0" xfId="0" applyFont="1" applyAlignment="1" applyProtection="1">
      <alignment horizontal="left" vertical="center" wrapText="1"/>
      <protection hidden="1"/>
    </xf>
    <xf numFmtId="0" fontId="6" fillId="0" borderId="54" xfId="0" applyFont="1" applyBorder="1" applyAlignment="1" applyProtection="1">
      <alignment vertical="center"/>
      <protection locked="0" hidden="1"/>
    </xf>
    <xf numFmtId="0" fontId="5" fillId="0" borderId="4" xfId="0" applyFont="1" applyBorder="1" applyAlignment="1" applyProtection="1">
      <alignment horizontal="center" vertical="center"/>
      <protection hidden="1"/>
    </xf>
    <xf numFmtId="168" fontId="34" fillId="0" borderId="1" xfId="6" applyNumberFormat="1" applyFont="1" applyFill="1" applyBorder="1" applyAlignment="1">
      <alignment horizontal="center" vertical="center" wrapText="1"/>
    </xf>
    <xf numFmtId="0" fontId="34" fillId="0" borderId="1" xfId="0" applyFont="1" applyBorder="1" applyAlignment="1">
      <alignment horizontal="center" vertical="center"/>
    </xf>
    <xf numFmtId="0" fontId="34" fillId="0" borderId="1" xfId="0" applyFont="1" applyBorder="1" applyAlignment="1">
      <alignment horizontal="center" vertical="center" wrapText="1"/>
    </xf>
    <xf numFmtId="0" fontId="34" fillId="0" borderId="2" xfId="0" applyFont="1" applyBorder="1" applyAlignment="1" applyProtection="1">
      <alignment vertical="center" wrapText="1"/>
      <protection hidden="1"/>
    </xf>
    <xf numFmtId="0" fontId="47" fillId="0" borderId="0" xfId="0" applyFont="1" applyAlignment="1" applyProtection="1">
      <alignment vertical="center" wrapText="1"/>
      <protection hidden="1"/>
    </xf>
    <xf numFmtId="0" fontId="4" fillId="0" borderId="0" xfId="0" applyFont="1" applyAlignment="1" applyProtection="1">
      <alignment vertical="top" wrapText="1"/>
      <protection hidden="1"/>
    </xf>
    <xf numFmtId="0" fontId="4" fillId="0" borderId="1" xfId="0" applyFont="1" applyBorder="1" applyAlignment="1">
      <alignment horizontal="center" vertical="center" wrapText="1"/>
    </xf>
    <xf numFmtId="44" fontId="4" fillId="3" borderId="1" xfId="6" applyFont="1" applyFill="1" applyBorder="1" applyAlignment="1">
      <alignment horizontal="center" vertical="center" wrapText="1"/>
    </xf>
    <xf numFmtId="44" fontId="4" fillId="0" borderId="1" xfId="6" applyFont="1" applyBorder="1" applyAlignment="1">
      <alignment horizontal="center" vertical="center" wrapText="1"/>
    </xf>
    <xf numFmtId="0" fontId="6" fillId="0" borderId="1" xfId="0" applyFont="1" applyBorder="1" applyAlignment="1">
      <alignment horizontal="center" vertical="center"/>
    </xf>
    <xf numFmtId="0" fontId="4" fillId="3" borderId="1" xfId="0" applyFont="1" applyFill="1" applyBorder="1" applyAlignment="1">
      <alignment horizontal="center" vertical="center" wrapText="1"/>
    </xf>
    <xf numFmtId="44" fontId="4" fillId="0" borderId="31" xfId="6" applyFont="1" applyBorder="1" applyAlignment="1">
      <alignment horizontal="center" vertical="center" wrapText="1"/>
    </xf>
    <xf numFmtId="0" fontId="27" fillId="3" borderId="1" xfId="0" applyFont="1" applyFill="1" applyBorder="1" applyAlignment="1">
      <alignment horizontal="center" vertical="center"/>
    </xf>
    <xf numFmtId="168" fontId="34" fillId="3" borderId="1" xfId="6" applyNumberFormat="1" applyFont="1" applyFill="1" applyBorder="1" applyAlignment="1">
      <alignment horizontal="center" vertical="center" wrapText="1"/>
    </xf>
    <xf numFmtId="169" fontId="0" fillId="0" borderId="72" xfId="3" applyNumberFormat="1" applyFont="1" applyFill="1" applyBorder="1" applyAlignment="1" applyProtection="1">
      <alignment vertical="center" wrapText="1"/>
    </xf>
    <xf numFmtId="169" fontId="0" fillId="0" borderId="1" xfId="3" applyNumberFormat="1" applyFont="1" applyFill="1" applyBorder="1" applyAlignment="1" applyProtection="1">
      <alignment vertical="center" wrapText="1"/>
    </xf>
    <xf numFmtId="169" fontId="0" fillId="0" borderId="73" xfId="3" applyNumberFormat="1" applyFont="1" applyFill="1" applyBorder="1" applyAlignment="1" applyProtection="1">
      <alignment horizontal="center" vertical="center"/>
    </xf>
    <xf numFmtId="164" fontId="13" fillId="0" borderId="38" xfId="0" applyNumberFormat="1" applyFont="1" applyBorder="1" applyAlignment="1" applyProtection="1">
      <alignment vertical="center" wrapText="1"/>
      <protection hidden="1"/>
    </xf>
    <xf numFmtId="0" fontId="4" fillId="0" borderId="19"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35" xfId="0" applyFont="1" applyBorder="1" applyAlignment="1">
      <alignment horizontal="center" vertical="center"/>
    </xf>
    <xf numFmtId="170" fontId="6" fillId="0" borderId="1" xfId="0" applyNumberFormat="1" applyFont="1" applyBorder="1" applyAlignment="1">
      <alignment horizontal="justify" vertical="center" wrapText="1"/>
    </xf>
    <xf numFmtId="170" fontId="6" fillId="0" borderId="1" xfId="0" applyNumberFormat="1" applyFont="1" applyBorder="1" applyAlignment="1">
      <alignment horizontal="justify" vertical="center"/>
    </xf>
    <xf numFmtId="170" fontId="6" fillId="0" borderId="1" xfId="3" applyNumberFormat="1" applyFont="1" applyFill="1" applyBorder="1" applyAlignment="1" applyProtection="1">
      <alignment horizontal="center" vertical="center"/>
    </xf>
    <xf numFmtId="44" fontId="6" fillId="0" borderId="38" xfId="0" applyNumberFormat="1" applyFont="1" applyBorder="1" applyAlignment="1" applyProtection="1">
      <alignment wrapText="1"/>
      <protection hidden="1"/>
    </xf>
    <xf numFmtId="0" fontId="64" fillId="0" borderId="5" xfId="0" applyFont="1" applyBorder="1" applyAlignment="1" applyProtection="1">
      <alignment horizontal="center" vertical="center"/>
      <protection hidden="1"/>
    </xf>
    <xf numFmtId="0" fontId="34" fillId="0" borderId="35" xfId="0" applyFont="1" applyBorder="1" applyAlignment="1">
      <alignment horizontal="left" vertical="center" wrapText="1"/>
    </xf>
    <xf numFmtId="0" fontId="34" fillId="0" borderId="25" xfId="0" applyFont="1" applyBorder="1" applyAlignment="1">
      <alignment horizontal="left" vertical="center" wrapText="1"/>
    </xf>
    <xf numFmtId="0" fontId="65" fillId="0" borderId="4" xfId="0" applyFont="1" applyBorder="1" applyAlignment="1" applyProtection="1">
      <alignment horizontal="center" vertical="center"/>
      <protection hidden="1"/>
    </xf>
    <xf numFmtId="0" fontId="10" fillId="0" borderId="4" xfId="0" applyFont="1" applyBorder="1" applyAlignment="1" applyProtection="1">
      <alignment horizontal="center" vertical="center"/>
      <protection hidden="1"/>
    </xf>
    <xf numFmtId="0" fontId="4" fillId="0" borderId="28" xfId="0" applyFont="1" applyBorder="1" applyAlignment="1" applyProtection="1">
      <alignment horizontal="center" vertical="center" wrapText="1"/>
      <protection locked="0" hidden="1"/>
    </xf>
    <xf numFmtId="0" fontId="4" fillId="0" borderId="31" xfId="0" applyFont="1" applyBorder="1" applyAlignment="1" applyProtection="1">
      <alignment horizontal="center" vertical="center"/>
      <protection locked="0" hidden="1"/>
    </xf>
    <xf numFmtId="0" fontId="34" fillId="0" borderId="25" xfId="0" applyFont="1" applyBorder="1" applyAlignment="1">
      <alignment vertical="center" wrapText="1"/>
    </xf>
    <xf numFmtId="168" fontId="34" fillId="0" borderId="27" xfId="6" applyNumberFormat="1" applyFont="1" applyFill="1" applyBorder="1" applyAlignment="1">
      <alignment horizontal="center" vertical="center" wrapText="1"/>
    </xf>
    <xf numFmtId="0" fontId="4" fillId="0" borderId="0" xfId="0" applyFont="1" applyAlignment="1" applyProtection="1">
      <alignment horizontal="left" vertical="center"/>
      <protection hidden="1"/>
    </xf>
    <xf numFmtId="0" fontId="4" fillId="0" borderId="0" xfId="0" applyFont="1" applyAlignment="1" applyProtection="1">
      <alignment vertical="center"/>
      <protection hidden="1"/>
    </xf>
    <xf numFmtId="49" fontId="13" fillId="0" borderId="4" xfId="0" applyNumberFormat="1" applyFont="1" applyBorder="1" applyAlignment="1" applyProtection="1">
      <alignment horizontal="center" vertical="center" wrapText="1"/>
      <protection hidden="1"/>
    </xf>
    <xf numFmtId="49" fontId="13" fillId="0" borderId="0" xfId="0" applyNumberFormat="1" applyFont="1" applyAlignment="1" applyProtection="1">
      <alignment horizontal="center" vertical="center" wrapText="1"/>
      <protection hidden="1"/>
    </xf>
    <xf numFmtId="49" fontId="6" fillId="0" borderId="4" xfId="0" applyNumberFormat="1" applyFont="1" applyBorder="1" applyAlignment="1" applyProtection="1">
      <alignment horizontal="center" vertical="center"/>
      <protection hidden="1"/>
    </xf>
    <xf numFmtId="49" fontId="6" fillId="0" borderId="0" xfId="0" applyNumberFormat="1" applyFont="1" applyAlignment="1" applyProtection="1">
      <alignment horizontal="center" vertical="center"/>
      <protection hidden="1"/>
    </xf>
    <xf numFmtId="49" fontId="4" fillId="0" borderId="0" xfId="0" applyNumberFormat="1" applyFont="1" applyAlignment="1" applyProtection="1">
      <alignment horizontal="center" vertical="center"/>
      <protection hidden="1"/>
    </xf>
    <xf numFmtId="49" fontId="13" fillId="0" borderId="4" xfId="0" applyNumberFormat="1" applyFont="1" applyBorder="1" applyAlignment="1" applyProtection="1">
      <alignment horizontal="center" vertical="center"/>
      <protection hidden="1"/>
    </xf>
    <xf numFmtId="49" fontId="13" fillId="0" borderId="0" xfId="0" applyNumberFormat="1" applyFont="1" applyAlignment="1" applyProtection="1">
      <alignment horizontal="center" vertical="center"/>
      <protection hidden="1"/>
    </xf>
    <xf numFmtId="0" fontId="4" fillId="0" borderId="31" xfId="0" applyFont="1" applyBorder="1" applyAlignment="1">
      <alignment horizontal="center" vertical="center"/>
    </xf>
    <xf numFmtId="0" fontId="0" fillId="5" borderId="20" xfId="0" applyFill="1" applyBorder="1" applyProtection="1">
      <protection hidden="1"/>
    </xf>
    <xf numFmtId="0" fontId="6" fillId="0" borderId="12" xfId="0" applyFont="1" applyBorder="1" applyProtection="1">
      <protection hidden="1"/>
    </xf>
    <xf numFmtId="0" fontId="6" fillId="0" borderId="27" xfId="0" applyFont="1" applyBorder="1" applyAlignment="1" applyProtection="1">
      <alignment horizontal="center" vertical="center"/>
      <protection locked="0" hidden="1"/>
    </xf>
    <xf numFmtId="169" fontId="0" fillId="0" borderId="78" xfId="3" applyNumberFormat="1" applyFont="1" applyFill="1" applyBorder="1" applyAlignment="1" applyProtection="1">
      <alignment horizontal="center" vertical="center"/>
    </xf>
    <xf numFmtId="0" fontId="4" fillId="0" borderId="23" xfId="0" applyFont="1" applyBorder="1" applyAlignment="1">
      <alignment horizontal="center" vertical="center" wrapText="1"/>
    </xf>
    <xf numFmtId="164" fontId="13" fillId="0" borderId="0" xfId="0" applyNumberFormat="1" applyFont="1" applyAlignment="1" applyProtection="1">
      <alignment vertical="center" wrapText="1"/>
      <protection hidden="1"/>
    </xf>
    <xf numFmtId="0" fontId="33" fillId="0" borderId="0" xfId="0" applyFont="1" applyAlignment="1" applyProtection="1">
      <alignment horizontal="center" vertical="center"/>
      <protection hidden="1"/>
    </xf>
    <xf numFmtId="0" fontId="6" fillId="0" borderId="1" xfId="14" applyFont="1" applyBorder="1" applyAlignment="1">
      <alignment horizontal="center" vertical="center"/>
    </xf>
    <xf numFmtId="44" fontId="6" fillId="0" borderId="79" xfId="3" applyFont="1" applyBorder="1" applyAlignment="1" applyProtection="1">
      <alignment horizontal="center"/>
      <protection hidden="1"/>
    </xf>
    <xf numFmtId="44" fontId="6" fillId="0" borderId="50" xfId="3" applyFont="1" applyBorder="1" applyAlignment="1" applyProtection="1">
      <alignment horizontal="center"/>
      <protection hidden="1"/>
    </xf>
    <xf numFmtId="44" fontId="4" fillId="0" borderId="56" xfId="3" applyFont="1" applyBorder="1" applyAlignment="1" applyProtection="1">
      <alignment horizontal="center"/>
      <protection hidden="1"/>
    </xf>
    <xf numFmtId="0" fontId="26" fillId="0" borderId="4" xfId="0" applyFont="1" applyBorder="1" applyAlignment="1" applyProtection="1">
      <alignment vertical="center" wrapText="1"/>
      <protection hidden="1"/>
    </xf>
    <xf numFmtId="0" fontId="26" fillId="0" borderId="0" xfId="0" applyFont="1" applyAlignment="1" applyProtection="1">
      <alignment vertical="center" wrapText="1"/>
      <protection hidden="1"/>
    </xf>
    <xf numFmtId="0" fontId="4" fillId="0" borderId="0" xfId="0" applyFont="1" applyAlignment="1" applyProtection="1">
      <alignment horizontal="center" wrapText="1"/>
      <protection hidden="1"/>
    </xf>
    <xf numFmtId="44" fontId="4" fillId="0" borderId="0" xfId="3" applyFont="1" applyBorder="1" applyAlignment="1" applyProtection="1">
      <alignment horizontal="center"/>
      <protection hidden="1"/>
    </xf>
    <xf numFmtId="0" fontId="62" fillId="3" borderId="4" xfId="0" applyFont="1" applyFill="1" applyBorder="1" applyAlignment="1" applyProtection="1">
      <alignment vertical="center" wrapText="1"/>
      <protection hidden="1"/>
    </xf>
    <xf numFmtId="0" fontId="62" fillId="3" borderId="0" xfId="0" applyFont="1" applyFill="1" applyAlignment="1" applyProtection="1">
      <alignment vertical="center" wrapText="1"/>
      <protection hidden="1"/>
    </xf>
    <xf numFmtId="0" fontId="62" fillId="3" borderId="12" xfId="0" applyFont="1" applyFill="1" applyBorder="1" applyAlignment="1" applyProtection="1">
      <alignment vertical="center" wrapText="1"/>
      <protection hidden="1"/>
    </xf>
    <xf numFmtId="14" fontId="4" fillId="0" borderId="31" xfId="0" applyNumberFormat="1" applyFont="1" applyBorder="1" applyAlignment="1" applyProtection="1">
      <alignment vertical="center"/>
      <protection hidden="1"/>
    </xf>
    <xf numFmtId="0" fontId="2" fillId="0" borderId="4" xfId="0" applyFont="1" applyBorder="1" applyAlignment="1" applyProtection="1">
      <alignment horizontal="center"/>
      <protection locked="0" hidden="1"/>
    </xf>
    <xf numFmtId="167" fontId="6" fillId="0" borderId="0" xfId="3" applyNumberFormat="1" applyFont="1" applyBorder="1" applyAlignment="1" applyProtection="1">
      <alignment horizontal="center" vertical="center"/>
      <protection hidden="1"/>
    </xf>
    <xf numFmtId="170" fontId="6" fillId="0" borderId="0" xfId="0" applyNumberFormat="1" applyFont="1" applyAlignment="1">
      <alignment horizontal="justify" vertical="center"/>
    </xf>
    <xf numFmtId="170" fontId="6" fillId="0" borderId="0" xfId="0" applyNumberFormat="1" applyFont="1" applyAlignment="1">
      <alignment horizontal="justify" vertical="center" wrapText="1"/>
    </xf>
    <xf numFmtId="0" fontId="36" fillId="5" borderId="26" xfId="0" applyFont="1" applyFill="1" applyBorder="1" applyAlignment="1" applyProtection="1">
      <alignment horizontal="center" vertical="center"/>
      <protection hidden="1"/>
    </xf>
    <xf numFmtId="0" fontId="4" fillId="0" borderId="22" xfId="0" applyFont="1" applyBorder="1" applyAlignment="1" applyProtection="1">
      <alignment horizontal="center" vertical="center"/>
      <protection hidden="1"/>
    </xf>
    <xf numFmtId="0" fontId="4" fillId="0" borderId="21" xfId="0" applyFont="1" applyBorder="1" applyAlignment="1" applyProtection="1">
      <alignment horizontal="center" vertical="center"/>
      <protection hidden="1"/>
    </xf>
    <xf numFmtId="49" fontId="4" fillId="0" borderId="0" xfId="0" applyNumberFormat="1" applyFont="1" applyAlignment="1" applyProtection="1">
      <alignment vertical="center" wrapText="1"/>
      <protection hidden="1"/>
    </xf>
    <xf numFmtId="0" fontId="59" fillId="3" borderId="4" xfId="0" applyFont="1" applyFill="1" applyBorder="1" applyAlignment="1" applyProtection="1">
      <alignment horizontal="center" vertical="center" wrapText="1"/>
      <protection hidden="1"/>
    </xf>
    <xf numFmtId="0" fontId="59" fillId="3" borderId="0" xfId="0" applyFont="1" applyFill="1" applyAlignment="1" applyProtection="1">
      <alignment horizontal="center" vertical="center" wrapText="1"/>
      <protection hidden="1"/>
    </xf>
    <xf numFmtId="14" fontId="6" fillId="0" borderId="0" xfId="0" applyNumberFormat="1" applyFont="1" applyAlignment="1" applyProtection="1">
      <alignment vertical="center"/>
      <protection hidden="1"/>
    </xf>
    <xf numFmtId="0" fontId="6" fillId="0" borderId="25" xfId="0" applyFont="1" applyBorder="1" applyAlignment="1" applyProtection="1">
      <alignment horizontal="left" vertical="center"/>
      <protection hidden="1"/>
    </xf>
    <xf numFmtId="0" fontId="6" fillId="0" borderId="3" xfId="0" applyFont="1" applyBorder="1" applyAlignment="1" applyProtection="1">
      <alignment horizontal="left" vertical="center"/>
      <protection hidden="1"/>
    </xf>
    <xf numFmtId="0" fontId="65" fillId="0" borderId="0" xfId="0" applyFont="1" applyAlignment="1" applyProtection="1">
      <alignment horizontal="center" vertical="center"/>
      <protection hidden="1"/>
    </xf>
    <xf numFmtId="0" fontId="10" fillId="0" borderId="0" xfId="0" applyFont="1" applyAlignment="1" applyProtection="1">
      <alignment horizontal="center" vertical="center"/>
      <protection hidden="1"/>
    </xf>
    <xf numFmtId="0" fontId="7" fillId="0" borderId="0" xfId="0" applyFont="1" applyAlignment="1" applyProtection="1">
      <alignment horizontal="left" vertical="center"/>
      <protection hidden="1"/>
    </xf>
    <xf numFmtId="0" fontId="4" fillId="0" borderId="27" xfId="0" applyFont="1" applyBorder="1" applyAlignment="1" applyProtection="1">
      <alignment horizontal="center" vertical="center" wrapText="1"/>
      <protection locked="0" hidden="1"/>
    </xf>
    <xf numFmtId="0" fontId="4" fillId="4" borderId="27" xfId="0" applyFont="1" applyFill="1" applyBorder="1" applyAlignment="1" applyProtection="1">
      <alignment horizontal="center" vertical="center" wrapText="1"/>
      <protection locked="0" hidden="1"/>
    </xf>
    <xf numFmtId="0" fontId="4" fillId="0" borderId="27" xfId="0" applyFont="1" applyBorder="1" applyAlignment="1" applyProtection="1">
      <alignment horizontal="center" vertical="center"/>
      <protection locked="0" hidden="1"/>
    </xf>
    <xf numFmtId="44" fontId="6" fillId="4" borderId="2" xfId="6" applyFont="1" applyFill="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locked="0" hidden="1"/>
    </xf>
    <xf numFmtId="0" fontId="5" fillId="0" borderId="0" xfId="0" applyFont="1" applyAlignment="1" applyProtection="1">
      <alignment horizontal="center" vertical="center"/>
      <protection hidden="1"/>
    </xf>
    <xf numFmtId="0" fontId="9" fillId="0" borderId="0" xfId="0" applyFont="1" applyAlignment="1" applyProtection="1">
      <alignment vertical="center" wrapText="1"/>
      <protection hidden="1"/>
    </xf>
    <xf numFmtId="0" fontId="6" fillId="3" borderId="27" xfId="0" applyFont="1" applyFill="1" applyBorder="1" applyAlignment="1" applyProtection="1">
      <alignment horizontal="center" vertical="center"/>
      <protection locked="0" hidden="1"/>
    </xf>
    <xf numFmtId="0" fontId="4" fillId="0" borderId="4" xfId="0" applyFont="1" applyBorder="1" applyAlignment="1" applyProtection="1">
      <alignment horizontal="center" vertical="center"/>
      <protection hidden="1"/>
    </xf>
    <xf numFmtId="0" fontId="10" fillId="0" borderId="4" xfId="0" applyFont="1" applyBorder="1" applyAlignment="1" applyProtection="1">
      <alignment horizontal="left" vertical="center"/>
      <protection hidden="1"/>
    </xf>
    <xf numFmtId="14" fontId="31" fillId="5" borderId="0" xfId="0" applyNumberFormat="1" applyFont="1" applyFill="1" applyAlignment="1" applyProtection="1">
      <alignment horizontal="left" vertical="center"/>
      <protection hidden="1"/>
    </xf>
    <xf numFmtId="167" fontId="6" fillId="0" borderId="42" xfId="0" applyNumberFormat="1" applyFont="1" applyBorder="1" applyProtection="1">
      <protection hidden="1"/>
    </xf>
    <xf numFmtId="167" fontId="6" fillId="0" borderId="31" xfId="0" applyNumberFormat="1" applyFont="1" applyBorder="1" applyProtection="1">
      <protection hidden="1"/>
    </xf>
    <xf numFmtId="167" fontId="6" fillId="0" borderId="43" xfId="0" applyNumberFormat="1" applyFont="1" applyBorder="1" applyProtection="1">
      <protection hidden="1"/>
    </xf>
    <xf numFmtId="0" fontId="6" fillId="0" borderId="31" xfId="0" applyFont="1" applyBorder="1" applyAlignment="1" applyProtection="1">
      <alignment vertical="center"/>
      <protection hidden="1"/>
    </xf>
    <xf numFmtId="0" fontId="6" fillId="0" borderId="2" xfId="0" applyFont="1" applyBorder="1" applyAlignment="1" applyProtection="1">
      <alignment vertical="center"/>
      <protection hidden="1"/>
    </xf>
    <xf numFmtId="0" fontId="5" fillId="0" borderId="4" xfId="0" applyFont="1" applyBorder="1" applyAlignment="1" applyProtection="1">
      <alignment horizontal="left" vertical="center"/>
      <protection hidden="1"/>
    </xf>
    <xf numFmtId="0" fontId="6" fillId="0" borderId="21" xfId="0" applyFont="1" applyBorder="1" applyAlignment="1" applyProtection="1">
      <alignment vertical="center"/>
      <protection hidden="1"/>
    </xf>
    <xf numFmtId="0" fontId="4" fillId="0" borderId="21" xfId="0" applyFont="1" applyBorder="1" applyAlignment="1" applyProtection="1">
      <alignment vertical="center"/>
      <protection hidden="1"/>
    </xf>
    <xf numFmtId="0" fontId="0" fillId="0" borderId="21" xfId="0" applyBorder="1" applyProtection="1">
      <protection hidden="1"/>
    </xf>
    <xf numFmtId="0" fontId="71" fillId="0" borderId="18" xfId="0" applyFont="1" applyBorder="1" applyAlignment="1">
      <alignment horizontal="center" vertical="center" wrapText="1"/>
    </xf>
    <xf numFmtId="0" fontId="71" fillId="0" borderId="35" xfId="0" applyFont="1" applyBorder="1" applyAlignment="1">
      <alignment horizontal="center" vertical="center" wrapText="1"/>
    </xf>
    <xf numFmtId="0" fontId="34" fillId="0" borderId="5" xfId="0" applyFont="1" applyBorder="1" applyAlignment="1" applyProtection="1">
      <alignment horizontal="center" vertical="center"/>
      <protection locked="0" hidden="1"/>
    </xf>
    <xf numFmtId="0" fontId="34" fillId="0" borderId="27" xfId="0" applyFont="1" applyBorder="1" applyAlignment="1" applyProtection="1">
      <alignment horizontal="center" vertical="center"/>
      <protection locked="0" hidden="1"/>
    </xf>
    <xf numFmtId="0" fontId="34" fillId="0" borderId="1" xfId="0" applyFont="1" applyBorder="1" applyAlignment="1" applyProtection="1">
      <alignment horizontal="center" vertical="center"/>
      <protection locked="0" hidden="1"/>
    </xf>
    <xf numFmtId="0" fontId="34" fillId="0" borderId="31" xfId="0" applyFont="1" applyBorder="1" applyAlignment="1" applyProtection="1">
      <alignment horizontal="center" vertical="center"/>
      <protection locked="0" hidden="1"/>
    </xf>
    <xf numFmtId="171" fontId="34" fillId="0" borderId="1" xfId="3" applyNumberFormat="1" applyFont="1" applyFill="1" applyBorder="1" applyAlignment="1" applyProtection="1">
      <alignment vertical="center"/>
    </xf>
    <xf numFmtId="0" fontId="71" fillId="0" borderId="31" xfId="0" applyFont="1" applyBorder="1" applyAlignment="1" applyProtection="1">
      <alignment horizontal="center" vertical="center" wrapText="1"/>
      <protection hidden="1"/>
    </xf>
    <xf numFmtId="14" fontId="2" fillId="0" borderId="1" xfId="0" applyNumberFormat="1" applyFont="1" applyBorder="1" applyAlignment="1">
      <alignment horizontal="center" vertical="center"/>
    </xf>
    <xf numFmtId="0" fontId="13" fillId="9" borderId="1" xfId="0" applyFont="1" applyFill="1" applyBorder="1" applyAlignment="1">
      <alignment horizontal="center" vertical="center"/>
    </xf>
    <xf numFmtId="0" fontId="2" fillId="0" borderId="1" xfId="0" applyFont="1" applyBorder="1"/>
    <xf numFmtId="0" fontId="2" fillId="0" borderId="1" xfId="0" applyFont="1" applyBorder="1" applyAlignment="1">
      <alignment horizontal="center" vertical="center"/>
    </xf>
    <xf numFmtId="16" fontId="2" fillId="0" borderId="1" xfId="0" applyNumberFormat="1" applyFont="1" applyBorder="1" applyAlignment="1">
      <alignment horizontal="center" vertical="center"/>
    </xf>
    <xf numFmtId="0" fontId="2" fillId="0" borderId="1" xfId="0" quotePrefix="1" applyFont="1" applyBorder="1" applyAlignment="1">
      <alignment horizontal="center" vertical="center"/>
    </xf>
    <xf numFmtId="0" fontId="0" fillId="0" borderId="1" xfId="0" applyBorder="1"/>
    <xf numFmtId="0" fontId="12" fillId="0" borderId="4" xfId="0" applyFont="1" applyBorder="1" applyAlignment="1" applyProtection="1">
      <alignment horizontal="center" vertical="center"/>
      <protection locked="0" hidden="1"/>
    </xf>
    <xf numFmtId="0" fontId="12" fillId="0" borderId="0" xfId="0" applyFont="1" applyAlignment="1" applyProtection="1">
      <alignment horizontal="center" vertical="center"/>
      <protection locked="0" hidden="1"/>
    </xf>
    <xf numFmtId="0" fontId="12" fillId="0" borderId="9" xfId="0" applyFont="1" applyBorder="1" applyAlignment="1" applyProtection="1">
      <alignment horizontal="center" vertical="center"/>
      <protection locked="0" hidden="1"/>
    </xf>
    <xf numFmtId="0" fontId="12" fillId="0" borderId="6" xfId="0" applyFont="1" applyBorder="1" applyAlignment="1" applyProtection="1">
      <alignment horizontal="center" vertical="center"/>
      <protection locked="0" hidden="1"/>
    </xf>
    <xf numFmtId="0" fontId="6" fillId="0" borderId="37" xfId="0" applyFont="1" applyBorder="1" applyAlignment="1" applyProtection="1">
      <alignment horizontal="center" vertical="center"/>
      <protection locked="0" hidden="1"/>
    </xf>
    <xf numFmtId="0" fontId="6" fillId="0" borderId="54" xfId="0" applyFont="1" applyBorder="1" applyAlignment="1" applyProtection="1">
      <alignment horizontal="center" vertical="center"/>
      <protection locked="0" hidden="1"/>
    </xf>
    <xf numFmtId="0" fontId="41" fillId="5" borderId="32" xfId="0" applyFont="1" applyFill="1" applyBorder="1" applyAlignment="1" applyProtection="1">
      <alignment horizontal="center" vertical="center" wrapText="1"/>
      <protection hidden="1"/>
    </xf>
    <xf numFmtId="0" fontId="41" fillId="5" borderId="26" xfId="0" applyFont="1" applyFill="1" applyBorder="1" applyAlignment="1" applyProtection="1">
      <alignment horizontal="center" vertical="center" wrapText="1"/>
      <protection hidden="1"/>
    </xf>
    <xf numFmtId="0" fontId="41" fillId="5" borderId="20" xfId="0" applyFont="1" applyFill="1" applyBorder="1" applyAlignment="1" applyProtection="1">
      <alignment horizontal="center" vertical="center" wrapText="1"/>
      <protection hidden="1"/>
    </xf>
    <xf numFmtId="0" fontId="4" fillId="0" borderId="31" xfId="0" applyFont="1" applyBorder="1" applyAlignment="1" applyProtection="1">
      <alignment horizontal="left" vertical="center"/>
      <protection hidden="1"/>
    </xf>
    <xf numFmtId="0" fontId="4" fillId="0" borderId="27" xfId="0" applyFont="1" applyBorder="1" applyAlignment="1" applyProtection="1">
      <alignment horizontal="left" vertical="center"/>
      <protection hidden="1"/>
    </xf>
    <xf numFmtId="0" fontId="4" fillId="0" borderId="31" xfId="0" applyFont="1" applyBorder="1" applyAlignment="1" applyProtection="1">
      <alignment horizontal="left" vertical="center" wrapText="1"/>
      <protection hidden="1"/>
    </xf>
    <xf numFmtId="0" fontId="4" fillId="0" borderId="2" xfId="0" applyFont="1" applyBorder="1" applyAlignment="1" applyProtection="1">
      <alignment horizontal="left" vertical="center" wrapText="1"/>
      <protection hidden="1"/>
    </xf>
    <xf numFmtId="0" fontId="49" fillId="3" borderId="51" xfId="0" applyFont="1" applyFill="1" applyBorder="1" applyAlignment="1" applyProtection="1">
      <alignment horizontal="center" vertical="center" textRotation="180" wrapText="1"/>
      <protection hidden="1"/>
    </xf>
    <xf numFmtId="0" fontId="49" fillId="3" borderId="52" xfId="0" applyFont="1" applyFill="1" applyBorder="1" applyAlignment="1" applyProtection="1">
      <alignment horizontal="center" vertical="center" textRotation="180" wrapText="1"/>
      <protection hidden="1"/>
    </xf>
    <xf numFmtId="0" fontId="49" fillId="3" borderId="53" xfId="0" applyFont="1" applyFill="1" applyBorder="1" applyAlignment="1" applyProtection="1">
      <alignment horizontal="center" vertical="center" textRotation="180" wrapText="1"/>
      <protection hidden="1"/>
    </xf>
    <xf numFmtId="0" fontId="45" fillId="5" borderId="24" xfId="0" applyFont="1" applyFill="1" applyBorder="1" applyAlignment="1" applyProtection="1">
      <alignment horizontal="center" vertical="center"/>
      <protection hidden="1"/>
    </xf>
    <xf numFmtId="0" fontId="45" fillId="5" borderId="25" xfId="0" applyFont="1" applyFill="1" applyBorder="1" applyAlignment="1" applyProtection="1">
      <alignment horizontal="center" vertical="center"/>
      <protection hidden="1"/>
    </xf>
    <xf numFmtId="0" fontId="6" fillId="0" borderId="36" xfId="0" applyFont="1" applyBorder="1" applyAlignment="1" applyProtection="1">
      <alignment horizontal="center" vertical="center"/>
      <protection locked="0" hidden="1"/>
    </xf>
    <xf numFmtId="0" fontId="4" fillId="0" borderId="22" xfId="0" applyFont="1" applyBorder="1" applyAlignment="1" applyProtection="1">
      <alignment horizontal="center" vertical="center"/>
      <protection hidden="1"/>
    </xf>
    <xf numFmtId="0" fontId="4" fillId="0" borderId="21" xfId="0" applyFont="1" applyBorder="1" applyAlignment="1" applyProtection="1">
      <alignment horizontal="center" vertical="center"/>
      <protection hidden="1"/>
    </xf>
    <xf numFmtId="0" fontId="34" fillId="0" borderId="31" xfId="0" applyFont="1" applyBorder="1" applyAlignment="1" applyProtection="1">
      <alignment horizontal="left" vertical="center" wrapText="1"/>
      <protection hidden="1"/>
    </xf>
    <xf numFmtId="0" fontId="34" fillId="0" borderId="2" xfId="0" applyFont="1" applyBorder="1" applyAlignment="1" applyProtection="1">
      <alignment horizontal="left" vertical="center" wrapText="1"/>
      <protection hidden="1"/>
    </xf>
    <xf numFmtId="0" fontId="34" fillId="0" borderId="27" xfId="0" applyFont="1" applyBorder="1" applyAlignment="1" applyProtection="1">
      <alignment horizontal="left" vertical="center" wrapText="1"/>
      <protection hidden="1"/>
    </xf>
    <xf numFmtId="0" fontId="50" fillId="4" borderId="31" xfId="0" applyFont="1" applyFill="1" applyBorder="1" applyAlignment="1" applyProtection="1">
      <alignment horizontal="left" vertical="center" wrapText="1"/>
      <protection hidden="1"/>
    </xf>
    <xf numFmtId="0" fontId="50" fillId="4" borderId="2" xfId="0" applyFont="1" applyFill="1" applyBorder="1" applyAlignment="1" applyProtection="1">
      <alignment horizontal="left" vertical="center" wrapText="1"/>
      <protection hidden="1"/>
    </xf>
    <xf numFmtId="0" fontId="50" fillId="4" borderId="27" xfId="0" applyFont="1" applyFill="1" applyBorder="1" applyAlignment="1" applyProtection="1">
      <alignment horizontal="left" vertical="center" wrapText="1"/>
      <protection hidden="1"/>
    </xf>
    <xf numFmtId="0" fontId="6" fillId="0" borderId="57" xfId="0" applyFont="1" applyBorder="1" applyAlignment="1" applyProtection="1">
      <alignment horizontal="center" vertical="center"/>
      <protection locked="0" hidden="1"/>
    </xf>
    <xf numFmtId="0" fontId="31" fillId="5" borderId="28" xfId="0" applyFont="1" applyFill="1" applyBorder="1" applyAlignment="1" applyProtection="1">
      <alignment horizontal="center" vertical="center" wrapText="1"/>
      <protection hidden="1"/>
    </xf>
    <xf numFmtId="0" fontId="31" fillId="5" borderId="2" xfId="0" applyFont="1" applyFill="1" applyBorder="1" applyAlignment="1" applyProtection="1">
      <alignment horizontal="center" vertical="center" wrapText="1"/>
      <protection hidden="1"/>
    </xf>
    <xf numFmtId="0" fontId="38" fillId="5" borderId="2" xfId="0" applyFont="1" applyFill="1" applyBorder="1" applyAlignment="1" applyProtection="1">
      <alignment vertical="center" wrapText="1"/>
      <protection hidden="1"/>
    </xf>
    <xf numFmtId="0" fontId="38" fillId="5" borderId="25" xfId="0" applyFont="1" applyFill="1" applyBorder="1" applyAlignment="1" applyProtection="1">
      <alignment vertical="center" wrapText="1"/>
      <protection hidden="1"/>
    </xf>
    <xf numFmtId="0" fontId="45" fillId="5" borderId="4" xfId="0" applyFont="1" applyFill="1" applyBorder="1" applyAlignment="1" applyProtection="1">
      <alignment horizontal="center" vertical="center"/>
      <protection hidden="1"/>
    </xf>
    <xf numFmtId="0" fontId="45" fillId="5" borderId="0" xfId="0" applyFont="1" applyFill="1" applyAlignment="1" applyProtection="1">
      <alignment horizontal="center" vertical="center"/>
      <protection hidden="1"/>
    </xf>
    <xf numFmtId="49" fontId="4" fillId="0" borderId="0" xfId="0" applyNumberFormat="1" applyFont="1" applyAlignment="1" applyProtection="1">
      <alignment vertical="center" wrapText="1"/>
      <protection hidden="1"/>
    </xf>
    <xf numFmtId="0" fontId="4" fillId="0" borderId="0" xfId="0" applyFont="1" applyAlignment="1" applyProtection="1">
      <alignment vertical="center" wrapText="1"/>
      <protection hidden="1"/>
    </xf>
    <xf numFmtId="0" fontId="6" fillId="0" borderId="39" xfId="0" applyFont="1" applyBorder="1" applyAlignment="1" applyProtection="1">
      <alignment horizontal="center" vertical="center"/>
      <protection locked="0" hidden="1"/>
    </xf>
    <xf numFmtId="0" fontId="6" fillId="0" borderId="3" xfId="0" applyFont="1" applyBorder="1" applyAlignment="1" applyProtection="1">
      <alignment horizontal="center" vertical="center"/>
      <protection hidden="1"/>
    </xf>
    <xf numFmtId="14" fontId="55" fillId="0" borderId="0" xfId="0" applyNumberFormat="1" applyFont="1" applyAlignment="1" applyProtection="1">
      <alignment horizontal="center" vertical="center"/>
      <protection hidden="1"/>
    </xf>
    <xf numFmtId="0" fontId="55" fillId="0" borderId="12" xfId="0" applyFont="1" applyBorder="1" applyAlignment="1" applyProtection="1">
      <alignment horizontal="center" vertical="center"/>
      <protection hidden="1"/>
    </xf>
    <xf numFmtId="0" fontId="6" fillId="0" borderId="0" xfId="0" applyFont="1" applyAlignment="1" applyProtection="1">
      <alignment horizontal="left" vertical="center" wrapText="1"/>
      <protection hidden="1"/>
    </xf>
    <xf numFmtId="0" fontId="6" fillId="0" borderId="12" xfId="0" applyFont="1" applyBorder="1" applyAlignment="1" applyProtection="1">
      <alignment horizontal="left" vertical="center" wrapText="1"/>
      <protection hidden="1"/>
    </xf>
    <xf numFmtId="49" fontId="21" fillId="0" borderId="28" xfId="0" applyNumberFormat="1" applyFont="1" applyBorder="1" applyAlignment="1" applyProtection="1">
      <alignment horizontal="center" vertical="center" wrapText="1"/>
      <protection hidden="1"/>
    </xf>
    <xf numFmtId="49" fontId="21" fillId="0" borderId="2" xfId="0" applyNumberFormat="1" applyFont="1" applyBorder="1" applyAlignment="1" applyProtection="1">
      <alignment horizontal="center" vertical="center" wrapText="1"/>
      <protection hidden="1"/>
    </xf>
    <xf numFmtId="0" fontId="43" fillId="5" borderId="4" xfId="0" applyFont="1" applyFill="1" applyBorder="1" applyAlignment="1" applyProtection="1">
      <alignment horizontal="left" vertical="center" wrapText="1"/>
      <protection hidden="1"/>
    </xf>
    <xf numFmtId="0" fontId="43" fillId="5" borderId="0" xfId="0" applyFont="1" applyFill="1" applyAlignment="1" applyProtection="1">
      <alignment horizontal="left" vertical="center" wrapText="1"/>
      <protection hidden="1"/>
    </xf>
    <xf numFmtId="0" fontId="6" fillId="0" borderId="12" xfId="0" applyFont="1" applyBorder="1" applyAlignment="1" applyProtection="1">
      <alignment horizontal="center" vertical="center" wrapText="1"/>
      <protection hidden="1"/>
    </xf>
    <xf numFmtId="0" fontId="6" fillId="0" borderId="32" xfId="0" applyFont="1" applyBorder="1" applyAlignment="1" applyProtection="1">
      <alignment horizontal="center" vertical="center" wrapText="1"/>
      <protection locked="0" hidden="1"/>
    </xf>
    <xf numFmtId="0" fontId="6" fillId="0" borderId="26" xfId="0" applyFont="1" applyBorder="1" applyAlignment="1" applyProtection="1">
      <alignment horizontal="center" vertical="center" wrapText="1"/>
      <protection locked="0" hidden="1"/>
    </xf>
    <xf numFmtId="0" fontId="6" fillId="0" borderId="9" xfId="0" applyFont="1" applyBorder="1" applyAlignment="1" applyProtection="1">
      <alignment horizontal="center" vertical="center" wrapText="1"/>
      <protection locked="0" hidden="1"/>
    </xf>
    <xf numFmtId="0" fontId="6" fillId="0" borderId="6" xfId="0" applyFont="1" applyBorder="1" applyAlignment="1" applyProtection="1">
      <alignment horizontal="center" vertical="center" wrapText="1"/>
      <protection locked="0" hidden="1"/>
    </xf>
    <xf numFmtId="0" fontId="4" fillId="0" borderId="0" xfId="0" applyFont="1" applyAlignment="1" applyProtection="1">
      <alignment horizontal="center" vertical="center"/>
      <protection hidden="1"/>
    </xf>
    <xf numFmtId="0" fontId="5" fillId="0" borderId="0" xfId="0" applyFont="1" applyAlignment="1" applyProtection="1">
      <alignment horizontal="center" vertical="center" wrapText="1"/>
      <protection hidden="1"/>
    </xf>
    <xf numFmtId="0" fontId="6" fillId="0" borderId="3" xfId="0" applyFont="1" applyBorder="1" applyAlignment="1" applyProtection="1">
      <alignment horizontal="center" vertical="center"/>
      <protection locked="0" hidden="1"/>
    </xf>
    <xf numFmtId="0" fontId="6" fillId="0" borderId="25" xfId="0" applyFont="1" applyBorder="1" applyAlignment="1" applyProtection="1">
      <alignment horizontal="center" vertical="center" wrapText="1"/>
      <protection hidden="1"/>
    </xf>
    <xf numFmtId="0" fontId="31" fillId="0" borderId="28" xfId="0" applyFont="1" applyBorder="1" applyAlignment="1" applyProtection="1">
      <alignment horizontal="center" vertical="center" wrapText="1"/>
      <protection hidden="1"/>
    </xf>
    <xf numFmtId="0" fontId="31" fillId="0" borderId="2" xfId="0" applyFont="1" applyBorder="1" applyAlignment="1" applyProtection="1">
      <alignment horizontal="center" vertical="center" wrapText="1"/>
      <protection hidden="1"/>
    </xf>
    <xf numFmtId="0" fontId="38" fillId="0" borderId="2" xfId="0" applyFont="1" applyBorder="1" applyAlignment="1" applyProtection="1">
      <alignment vertical="center" wrapText="1"/>
      <protection hidden="1"/>
    </xf>
    <xf numFmtId="0" fontId="38" fillId="0" borderId="25" xfId="0" applyFont="1" applyBorder="1" applyAlignment="1" applyProtection="1">
      <alignment vertical="center" wrapText="1"/>
      <protection hidden="1"/>
    </xf>
    <xf numFmtId="0" fontId="44" fillId="5" borderId="4" xfId="0" applyFont="1" applyFill="1" applyBorder="1" applyAlignment="1" applyProtection="1">
      <alignment horizontal="center" vertical="center" wrapText="1"/>
      <protection hidden="1"/>
    </xf>
    <xf numFmtId="0" fontId="44" fillId="5" borderId="0" xfId="0" applyFont="1" applyFill="1" applyAlignment="1" applyProtection="1">
      <alignment horizontal="center" vertical="center" wrapText="1"/>
      <protection hidden="1"/>
    </xf>
    <xf numFmtId="0" fontId="44" fillId="5" borderId="13" xfId="0" applyFont="1" applyFill="1" applyBorder="1" applyAlignment="1" applyProtection="1">
      <alignment horizontal="center" vertical="center" wrapText="1"/>
      <protection hidden="1"/>
    </xf>
    <xf numFmtId="0" fontId="44" fillId="5" borderId="3" xfId="0" applyFont="1" applyFill="1" applyBorder="1" applyAlignment="1" applyProtection="1">
      <alignment horizontal="center" vertical="center" wrapText="1"/>
      <protection hidden="1"/>
    </xf>
    <xf numFmtId="49" fontId="39" fillId="7" borderId="28" xfId="0" applyNumberFormat="1" applyFont="1" applyFill="1" applyBorder="1" applyAlignment="1" applyProtection="1">
      <alignment horizontal="center" vertical="center" wrapText="1"/>
      <protection hidden="1"/>
    </xf>
    <xf numFmtId="49" fontId="39" fillId="7" borderId="2" xfId="0" applyNumberFormat="1" applyFont="1" applyFill="1" applyBorder="1" applyAlignment="1" applyProtection="1">
      <alignment horizontal="center" vertical="center" wrapText="1"/>
      <protection hidden="1"/>
    </xf>
    <xf numFmtId="49" fontId="39" fillId="7" borderId="27" xfId="0" applyNumberFormat="1" applyFont="1" applyFill="1" applyBorder="1" applyAlignment="1" applyProtection="1">
      <alignment horizontal="center" vertical="center" wrapText="1"/>
      <protection hidden="1"/>
    </xf>
    <xf numFmtId="0" fontId="4" fillId="0" borderId="35" xfId="0" applyFont="1" applyBorder="1" applyAlignment="1" applyProtection="1">
      <alignment horizontal="center" vertical="center" wrapText="1"/>
      <protection hidden="1"/>
    </xf>
    <xf numFmtId="0" fontId="4" fillId="0" borderId="25" xfId="0" applyFont="1" applyBorder="1" applyAlignment="1" applyProtection="1">
      <alignment horizontal="center" vertical="center" wrapText="1"/>
      <protection hidden="1"/>
    </xf>
    <xf numFmtId="0" fontId="6" fillId="0" borderId="45" xfId="0" applyFont="1" applyBorder="1" applyAlignment="1" applyProtection="1">
      <alignment vertical="center" wrapText="1"/>
      <protection hidden="1"/>
    </xf>
    <xf numFmtId="0" fontId="34" fillId="0" borderId="27" xfId="0" applyFont="1" applyBorder="1" applyAlignment="1" applyProtection="1">
      <alignment vertical="center" wrapText="1"/>
      <protection hidden="1"/>
    </xf>
    <xf numFmtId="0" fontId="6" fillId="0" borderId="58" xfId="0" applyFont="1" applyBorder="1" applyAlignment="1" applyProtection="1">
      <alignment horizontal="center" vertical="center"/>
      <protection locked="0" hidden="1"/>
    </xf>
    <xf numFmtId="0" fontId="6" fillId="0" borderId="59" xfId="0" applyFont="1" applyBorder="1" applyAlignment="1" applyProtection="1">
      <alignment horizontal="center" vertical="center"/>
      <protection locked="0" hidden="1"/>
    </xf>
    <xf numFmtId="0" fontId="39" fillId="5" borderId="28" xfId="0" applyFont="1" applyFill="1" applyBorder="1" applyAlignment="1" applyProtection="1">
      <alignment horizontal="center" vertical="center" wrapText="1"/>
      <protection hidden="1"/>
    </xf>
    <xf numFmtId="0" fontId="39" fillId="5" borderId="2" xfId="0" applyFont="1" applyFill="1" applyBorder="1" applyAlignment="1" applyProtection="1">
      <alignment horizontal="center" vertical="center" wrapText="1"/>
      <protection hidden="1"/>
    </xf>
    <xf numFmtId="0" fontId="40" fillId="5" borderId="2" xfId="0" applyFont="1" applyFill="1" applyBorder="1" applyAlignment="1" applyProtection="1">
      <alignment vertical="center" wrapText="1"/>
      <protection hidden="1"/>
    </xf>
    <xf numFmtId="0" fontId="35" fillId="0" borderId="24" xfId="0" applyFont="1" applyBorder="1" applyAlignment="1" applyProtection="1">
      <alignment horizontal="center" vertical="center" wrapText="1"/>
      <protection hidden="1"/>
    </xf>
    <xf numFmtId="0" fontId="35" fillId="0" borderId="25" xfId="0" applyFont="1" applyBorder="1" applyAlignment="1" applyProtection="1">
      <alignment horizontal="center" vertical="center" wrapText="1"/>
      <protection hidden="1"/>
    </xf>
    <xf numFmtId="0" fontId="35" fillId="0" borderId="2" xfId="0" applyFont="1" applyBorder="1" applyAlignment="1" applyProtection="1">
      <alignment horizontal="center" vertical="center" wrapText="1"/>
      <protection hidden="1"/>
    </xf>
    <xf numFmtId="0" fontId="34" fillId="0" borderId="31" xfId="0" applyFont="1" applyBorder="1" applyAlignment="1">
      <alignment horizontal="left" vertical="center" wrapText="1"/>
    </xf>
    <xf numFmtId="0" fontId="34" fillId="0" borderId="2" xfId="0" applyFont="1" applyBorder="1" applyAlignment="1">
      <alignment horizontal="left" vertical="center" wrapText="1"/>
    </xf>
    <xf numFmtId="0" fontId="34" fillId="0" borderId="27" xfId="0" applyFont="1" applyBorder="1" applyAlignment="1">
      <alignment horizontal="left" vertical="center" wrapText="1"/>
    </xf>
    <xf numFmtId="49" fontId="36" fillId="7" borderId="28" xfId="0" applyNumberFormat="1" applyFont="1" applyFill="1" applyBorder="1" applyAlignment="1" applyProtection="1">
      <alignment horizontal="center" vertical="center" wrapText="1"/>
      <protection hidden="1"/>
    </xf>
    <xf numFmtId="49" fontId="36" fillId="7" borderId="2" xfId="0" applyNumberFormat="1" applyFont="1" applyFill="1" applyBorder="1" applyAlignment="1" applyProtection="1">
      <alignment horizontal="center" vertical="center" wrapText="1"/>
      <protection hidden="1"/>
    </xf>
    <xf numFmtId="49" fontId="36" fillId="7" borderId="27" xfId="0" applyNumberFormat="1" applyFont="1" applyFill="1" applyBorder="1" applyAlignment="1" applyProtection="1">
      <alignment horizontal="center" vertical="center" wrapText="1"/>
      <protection hidden="1"/>
    </xf>
    <xf numFmtId="49" fontId="39" fillId="7" borderId="31" xfId="0" applyNumberFormat="1" applyFont="1" applyFill="1" applyBorder="1" applyAlignment="1" applyProtection="1">
      <alignment horizontal="center" vertical="center" wrapText="1"/>
      <protection hidden="1"/>
    </xf>
    <xf numFmtId="0" fontId="4" fillId="0" borderId="31"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7" xfId="0" applyFont="1" applyBorder="1" applyAlignment="1" applyProtection="1">
      <alignment horizontal="center" vertical="center" wrapText="1"/>
      <protection hidden="1"/>
    </xf>
    <xf numFmtId="0" fontId="34" fillId="0" borderId="31" xfId="0" applyFont="1" applyBorder="1" applyAlignment="1">
      <alignment horizontal="justify" vertical="center" wrapText="1"/>
    </xf>
    <xf numFmtId="0" fontId="34" fillId="0" borderId="2" xfId="0" applyFont="1" applyBorder="1" applyAlignment="1">
      <alignment horizontal="justify" vertical="center" wrapText="1"/>
    </xf>
    <xf numFmtId="0" fontId="34" fillId="0" borderId="27" xfId="0" applyFont="1" applyBorder="1" applyAlignment="1">
      <alignment horizontal="justify" vertical="center" wrapText="1"/>
    </xf>
    <xf numFmtId="49" fontId="42" fillId="7" borderId="31" xfId="0" applyNumberFormat="1" applyFont="1" applyFill="1" applyBorder="1" applyAlignment="1" applyProtection="1">
      <alignment horizontal="center" vertical="center" wrapText="1"/>
      <protection hidden="1"/>
    </xf>
    <xf numFmtId="49" fontId="42" fillId="7" borderId="2" xfId="0" applyNumberFormat="1" applyFont="1" applyFill="1" applyBorder="1" applyAlignment="1" applyProtection="1">
      <alignment horizontal="center" vertical="center" wrapText="1"/>
      <protection hidden="1"/>
    </xf>
    <xf numFmtId="0" fontId="34" fillId="0" borderId="27" xfId="0" applyFont="1" applyBorder="1" applyAlignment="1">
      <alignment vertical="center"/>
    </xf>
    <xf numFmtId="0" fontId="34" fillId="0" borderId="27" xfId="0" applyFont="1" applyBorder="1" applyAlignment="1">
      <alignment vertical="center" wrapText="1"/>
    </xf>
    <xf numFmtId="0" fontId="34" fillId="0" borderId="35" xfId="0" applyFont="1" applyBorder="1" applyAlignment="1">
      <alignment horizontal="left" vertical="center" wrapText="1"/>
    </xf>
    <xf numFmtId="0" fontId="34" fillId="0" borderId="25" xfId="0" applyFont="1" applyBorder="1" applyAlignment="1">
      <alignment horizontal="left" vertical="center" wrapText="1"/>
    </xf>
    <xf numFmtId="0" fontId="34" fillId="0" borderId="45" xfId="0" applyFont="1" applyBorder="1" applyAlignment="1">
      <alignment vertical="center" wrapText="1"/>
    </xf>
    <xf numFmtId="0" fontId="34" fillId="0" borderId="2" xfId="0" applyFont="1" applyBorder="1" applyAlignment="1">
      <alignment horizontal="center" vertical="center" wrapText="1"/>
    </xf>
    <xf numFmtId="0" fontId="34" fillId="0" borderId="35" xfId="0" applyFont="1" applyBorder="1" applyAlignment="1" applyProtection="1">
      <alignment horizontal="left" vertical="center" wrapText="1"/>
      <protection hidden="1"/>
    </xf>
    <xf numFmtId="0" fontId="34" fillId="0" borderId="25" xfId="0" applyFont="1" applyBorder="1" applyAlignment="1" applyProtection="1">
      <alignment horizontal="left" vertical="center" wrapText="1"/>
      <protection hidden="1"/>
    </xf>
    <xf numFmtId="0" fontId="34" fillId="0" borderId="45" xfId="0" applyFont="1" applyBorder="1" applyAlignment="1" applyProtection="1">
      <alignment vertical="center" wrapText="1"/>
      <protection hidden="1"/>
    </xf>
    <xf numFmtId="0" fontId="41" fillId="7" borderId="38" xfId="0" applyFont="1" applyFill="1" applyBorder="1" applyAlignment="1" applyProtection="1">
      <alignment horizontal="center" vertical="center" wrapText="1"/>
      <protection hidden="1"/>
    </xf>
    <xf numFmtId="0" fontId="41" fillId="7" borderId="3" xfId="0" applyFont="1" applyFill="1" applyBorder="1" applyAlignment="1" applyProtection="1">
      <alignment horizontal="center" vertical="center" wrapText="1"/>
      <protection hidden="1"/>
    </xf>
    <xf numFmtId="0" fontId="41" fillId="7" borderId="31" xfId="0" applyFont="1" applyFill="1" applyBorder="1" applyAlignment="1" applyProtection="1">
      <alignment horizontal="center" vertical="center" wrapText="1"/>
      <protection hidden="1"/>
    </xf>
    <xf numFmtId="0" fontId="41" fillId="7" borderId="2" xfId="0" applyFont="1" applyFill="1" applyBorder="1" applyAlignment="1" applyProtection="1">
      <alignment horizontal="center" vertical="center" wrapText="1"/>
      <protection hidden="1"/>
    </xf>
    <xf numFmtId="0" fontId="4" fillId="0" borderId="54" xfId="0" applyFont="1" applyBorder="1" applyAlignment="1" applyProtection="1">
      <alignment horizontal="center" vertical="center"/>
      <protection locked="0" hidden="1"/>
    </xf>
    <xf numFmtId="0" fontId="34" fillId="0" borderId="1" xfId="0" applyFont="1" applyBorder="1" applyAlignment="1" applyProtection="1">
      <alignment horizontal="left" vertical="center" wrapText="1"/>
      <protection hidden="1"/>
    </xf>
    <xf numFmtId="0" fontId="4" fillId="0" borderId="0" xfId="0" applyFont="1" applyAlignment="1" applyProtection="1">
      <alignment horizontal="center" vertical="center" wrapText="1"/>
      <protection hidden="1"/>
    </xf>
    <xf numFmtId="0" fontId="47" fillId="0" borderId="0" xfId="0" applyFont="1" applyAlignment="1" applyProtection="1">
      <alignment horizontal="center" vertical="center" wrapText="1"/>
      <protection hidden="1"/>
    </xf>
    <xf numFmtId="0" fontId="66" fillId="0" borderId="5" xfId="0" applyFont="1" applyBorder="1" applyAlignment="1">
      <alignment horizontal="center" vertical="center" wrapText="1"/>
    </xf>
    <xf numFmtId="0" fontId="66" fillId="0" borderId="27" xfId="0" applyFont="1" applyBorder="1" applyAlignment="1">
      <alignment horizontal="center" vertical="center" wrapText="1"/>
    </xf>
    <xf numFmtId="0" fontId="66" fillId="0" borderId="1" xfId="0" applyFont="1" applyBorder="1" applyAlignment="1">
      <alignment horizontal="center" vertical="center" wrapText="1"/>
    </xf>
    <xf numFmtId="3" fontId="66" fillId="0" borderId="1" xfId="0" applyNumberFormat="1" applyFont="1" applyBorder="1" applyAlignment="1">
      <alignment horizontal="center" vertical="center" wrapText="1"/>
    </xf>
    <xf numFmtId="0" fontId="67" fillId="0" borderId="1" xfId="0" applyFont="1" applyBorder="1" applyAlignment="1">
      <alignment horizontal="center" vertical="center" wrapText="1"/>
    </xf>
    <xf numFmtId="3" fontId="67" fillId="0" borderId="1" xfId="0" applyNumberFormat="1" applyFont="1" applyBorder="1" applyAlignment="1">
      <alignment horizontal="center" vertical="center" wrapText="1"/>
    </xf>
    <xf numFmtId="3" fontId="67" fillId="0" borderId="50" xfId="0" applyNumberFormat="1" applyFont="1" applyBorder="1" applyAlignment="1">
      <alignment horizontal="center" vertical="center" wrapText="1"/>
    </xf>
    <xf numFmtId="0" fontId="21" fillId="0" borderId="30" xfId="0" applyFont="1" applyBorder="1" applyAlignment="1" applyProtection="1">
      <alignment horizontal="right" vertical="center" wrapText="1"/>
      <protection hidden="1"/>
    </xf>
    <xf numFmtId="0" fontId="21" fillId="0" borderId="10" xfId="0" applyFont="1" applyBorder="1" applyAlignment="1" applyProtection="1">
      <alignment horizontal="right" vertical="center" wrapText="1"/>
      <protection hidden="1"/>
    </xf>
    <xf numFmtId="0" fontId="21" fillId="0" borderId="41" xfId="0" applyFont="1" applyBorder="1" applyAlignment="1" applyProtection="1">
      <alignment horizontal="right" vertical="center" wrapText="1"/>
      <protection hidden="1"/>
    </xf>
    <xf numFmtId="0" fontId="25" fillId="0" borderId="4" xfId="0" applyFont="1" applyBorder="1" applyAlignment="1" applyProtection="1">
      <alignment horizontal="left" vertical="center" wrapText="1"/>
      <protection hidden="1"/>
    </xf>
    <xf numFmtId="0" fontId="25" fillId="0" borderId="0" xfId="0" applyFont="1" applyAlignment="1" applyProtection="1">
      <alignment horizontal="left" vertical="center" wrapText="1"/>
      <protection hidden="1"/>
    </xf>
    <xf numFmtId="0" fontId="6" fillId="0" borderId="28" xfId="0" applyFont="1" applyBorder="1" applyAlignment="1" applyProtection="1">
      <alignment horizontal="right" vertical="center" wrapText="1"/>
      <protection hidden="1"/>
    </xf>
    <xf numFmtId="0" fontId="6" fillId="0" borderId="2" xfId="0" applyFont="1" applyBorder="1" applyAlignment="1" applyProtection="1">
      <alignment horizontal="right" vertical="center" wrapText="1"/>
      <protection hidden="1"/>
    </xf>
    <xf numFmtId="0" fontId="6" fillId="0" borderId="27" xfId="0" applyFont="1" applyBorder="1" applyAlignment="1" applyProtection="1">
      <alignment horizontal="right" vertical="center" wrapText="1"/>
      <protection hidden="1"/>
    </xf>
    <xf numFmtId="0" fontId="6" fillId="0" borderId="30" xfId="0" applyFont="1" applyBorder="1" applyAlignment="1" applyProtection="1">
      <alignment horizontal="right" vertical="center" wrapText="1"/>
      <protection hidden="1"/>
    </xf>
    <xf numFmtId="0" fontId="6" fillId="0" borderId="10" xfId="0" applyFont="1" applyBorder="1" applyAlignment="1" applyProtection="1">
      <alignment horizontal="right" vertical="center" wrapText="1"/>
      <protection hidden="1"/>
    </xf>
    <xf numFmtId="0" fontId="6" fillId="0" borderId="41" xfId="0" applyFont="1" applyBorder="1" applyAlignment="1" applyProtection="1">
      <alignment horizontal="right" vertical="center" wrapText="1"/>
      <protection hidden="1"/>
    </xf>
    <xf numFmtId="0" fontId="4" fillId="3" borderId="4" xfId="0" applyFont="1" applyFill="1" applyBorder="1" applyAlignment="1" applyProtection="1">
      <alignment horizontal="left" vertical="center" wrapText="1"/>
      <protection hidden="1"/>
    </xf>
    <xf numFmtId="0" fontId="4" fillId="3" borderId="0" xfId="0" applyFont="1" applyFill="1" applyAlignment="1" applyProtection="1">
      <alignment horizontal="left" vertical="center" wrapText="1"/>
      <protection hidden="1"/>
    </xf>
    <xf numFmtId="0" fontId="6" fillId="0" borderId="7" xfId="0" applyFont="1" applyBorder="1" applyAlignment="1" applyProtection="1">
      <alignment horizontal="right" vertical="center" wrapText="1"/>
      <protection hidden="1"/>
    </xf>
    <xf numFmtId="0" fontId="6" fillId="0" borderId="8" xfId="0" applyFont="1" applyBorder="1" applyAlignment="1" applyProtection="1">
      <alignment horizontal="right" vertical="center" wrapText="1"/>
      <protection hidden="1"/>
    </xf>
    <xf numFmtId="0" fontId="6" fillId="0" borderId="49" xfId="0" applyFont="1" applyBorder="1" applyAlignment="1" applyProtection="1">
      <alignment horizontal="right" vertical="center" wrapText="1"/>
      <protection hidden="1"/>
    </xf>
    <xf numFmtId="0" fontId="18" fillId="8" borderId="32" xfId="0" applyFont="1" applyFill="1" applyBorder="1" applyAlignment="1" applyProtection="1">
      <alignment horizontal="center" vertical="center"/>
      <protection hidden="1"/>
    </xf>
    <xf numFmtId="0" fontId="18" fillId="8" borderId="26" xfId="0" applyFont="1" applyFill="1" applyBorder="1" applyAlignment="1" applyProtection="1">
      <alignment horizontal="center" vertical="center"/>
      <protection hidden="1"/>
    </xf>
    <xf numFmtId="0" fontId="18" fillId="8" borderId="20" xfId="0" applyFont="1" applyFill="1" applyBorder="1" applyAlignment="1" applyProtection="1">
      <alignment horizontal="center" vertical="center"/>
      <protection hidden="1"/>
    </xf>
    <xf numFmtId="0" fontId="6" fillId="0" borderId="4" xfId="0" applyFont="1" applyBorder="1" applyAlignment="1" applyProtection="1">
      <alignment vertical="center" wrapText="1"/>
      <protection hidden="1"/>
    </xf>
    <xf numFmtId="0" fontId="6" fillId="0" borderId="0" xfId="0" applyFont="1" applyAlignment="1" applyProtection="1">
      <alignment vertical="center" wrapText="1"/>
      <protection hidden="1"/>
    </xf>
    <xf numFmtId="0" fontId="6" fillId="0" borderId="0" xfId="0" applyFont="1" applyAlignment="1" applyProtection="1">
      <alignment vertical="center"/>
      <protection hidden="1"/>
    </xf>
    <xf numFmtId="0" fontId="6" fillId="0" borderId="0" xfId="0" applyFont="1" applyAlignment="1" applyProtection="1">
      <alignment horizontal="left" vertical="center"/>
      <protection hidden="1"/>
    </xf>
    <xf numFmtId="49" fontId="6" fillId="0" borderId="25" xfId="0" applyNumberFormat="1" applyFont="1" applyBorder="1" applyAlignment="1" applyProtection="1">
      <alignment horizontal="center" vertical="center" wrapText="1"/>
      <protection hidden="1"/>
    </xf>
    <xf numFmtId="49" fontId="6" fillId="0" borderId="17" xfId="0" applyNumberFormat="1" applyFont="1" applyBorder="1" applyAlignment="1" applyProtection="1">
      <alignment horizontal="center" vertical="center" wrapText="1"/>
      <protection hidden="1"/>
    </xf>
    <xf numFmtId="49" fontId="6" fillId="0" borderId="3" xfId="0" applyNumberFormat="1" applyFont="1" applyBorder="1" applyAlignment="1" applyProtection="1">
      <alignment horizontal="center" vertical="center" wrapText="1"/>
      <protection hidden="1"/>
    </xf>
    <xf numFmtId="49" fontId="6" fillId="0" borderId="11" xfId="0" applyNumberFormat="1" applyFont="1" applyBorder="1" applyAlignment="1" applyProtection="1">
      <alignment horizontal="center" vertical="center" wrapText="1"/>
      <protection hidden="1"/>
    </xf>
    <xf numFmtId="0" fontId="4" fillId="0" borderId="2" xfId="0" applyFont="1" applyBorder="1" applyAlignment="1" applyProtection="1">
      <alignment horizontal="left" vertical="center"/>
      <protection hidden="1"/>
    </xf>
    <xf numFmtId="49" fontId="18" fillId="0" borderId="32" xfId="0" applyNumberFormat="1" applyFont="1" applyBorder="1" applyAlignment="1" applyProtection="1">
      <alignment horizontal="center" vertical="center" wrapText="1"/>
      <protection hidden="1"/>
    </xf>
    <xf numFmtId="49" fontId="18" fillId="0" borderId="26" xfId="0" applyNumberFormat="1" applyFont="1" applyBorder="1" applyAlignment="1" applyProtection="1">
      <alignment horizontal="center" vertical="center" wrapText="1"/>
      <protection hidden="1"/>
    </xf>
    <xf numFmtId="49" fontId="18" fillId="0" borderId="9" xfId="0" applyNumberFormat="1" applyFont="1" applyBorder="1" applyAlignment="1" applyProtection="1">
      <alignment horizontal="center" vertical="center" wrapText="1"/>
      <protection hidden="1"/>
    </xf>
    <xf numFmtId="49" fontId="18" fillId="0" borderId="6" xfId="0" applyNumberFormat="1" applyFont="1" applyBorder="1" applyAlignment="1" applyProtection="1">
      <alignment horizontal="center" vertical="center" wrapText="1"/>
      <protection hidden="1"/>
    </xf>
    <xf numFmtId="0" fontId="18" fillId="0" borderId="9" xfId="0" applyFont="1" applyBorder="1" applyAlignment="1" applyProtection="1">
      <alignment horizontal="center"/>
      <protection hidden="1"/>
    </xf>
    <xf numFmtId="0" fontId="18" fillId="0" borderId="6" xfId="0" applyFont="1" applyBorder="1" applyAlignment="1" applyProtection="1">
      <alignment horizontal="center"/>
      <protection hidden="1"/>
    </xf>
    <xf numFmtId="0" fontId="18" fillId="0" borderId="14" xfId="0" applyFont="1" applyBorder="1" applyAlignment="1" applyProtection="1">
      <alignment horizontal="center"/>
      <protection hidden="1"/>
    </xf>
    <xf numFmtId="0" fontId="66" fillId="0" borderId="47" xfId="0" applyFont="1" applyBorder="1" applyAlignment="1">
      <alignment horizontal="center" vertical="center" wrapText="1"/>
    </xf>
    <xf numFmtId="0" fontId="66" fillId="0" borderId="41" xfId="0" applyFont="1" applyBorder="1" applyAlignment="1">
      <alignment horizontal="center" vertical="center" wrapText="1"/>
    </xf>
    <xf numFmtId="0" fontId="66" fillId="0" borderId="29" xfId="0" applyFont="1" applyBorder="1" applyAlignment="1">
      <alignment horizontal="center" vertical="center" wrapText="1"/>
    </xf>
    <xf numFmtId="3" fontId="66" fillId="0" borderId="29" xfId="0" applyNumberFormat="1" applyFont="1" applyBorder="1" applyAlignment="1">
      <alignment horizontal="center" vertical="center" wrapText="1"/>
    </xf>
    <xf numFmtId="0" fontId="67" fillId="0" borderId="29" xfId="0" applyFont="1" applyBorder="1" applyAlignment="1">
      <alignment horizontal="center" vertical="center" wrapText="1"/>
    </xf>
    <xf numFmtId="0" fontId="67" fillId="0" borderId="56" xfId="0" applyFont="1" applyBorder="1" applyAlignment="1">
      <alignment horizontal="center" vertical="center" wrapText="1"/>
    </xf>
    <xf numFmtId="3" fontId="67" fillId="0" borderId="5" xfId="0" applyNumberFormat="1" applyFont="1" applyBorder="1" applyAlignment="1">
      <alignment horizontal="center" vertical="center" wrapText="1"/>
    </xf>
    <xf numFmtId="3" fontId="67" fillId="0" borderId="27" xfId="0" applyNumberFormat="1" applyFont="1" applyBorder="1" applyAlignment="1">
      <alignment horizontal="center" vertical="center" wrapText="1"/>
    </xf>
    <xf numFmtId="0" fontId="31" fillId="5" borderId="24" xfId="0" applyFont="1" applyFill="1" applyBorder="1" applyAlignment="1" applyProtection="1">
      <alignment horizontal="center" vertical="center" wrapText="1"/>
      <protection hidden="1"/>
    </xf>
    <xf numFmtId="0" fontId="31" fillId="5" borderId="25" xfId="0" applyFont="1" applyFill="1" applyBorder="1" applyAlignment="1" applyProtection="1">
      <alignment horizontal="center" vertical="center" wrapText="1"/>
      <protection hidden="1"/>
    </xf>
    <xf numFmtId="0" fontId="31" fillId="5" borderId="17" xfId="0" applyFont="1" applyFill="1" applyBorder="1" applyAlignment="1" applyProtection="1">
      <alignment horizontal="center" vertical="center" wrapText="1"/>
      <protection hidden="1"/>
    </xf>
    <xf numFmtId="0" fontId="34" fillId="0" borderId="2" xfId="0" applyFont="1" applyBorder="1" applyAlignment="1">
      <alignment vertical="center"/>
    </xf>
    <xf numFmtId="0" fontId="18" fillId="0" borderId="51" xfId="0" applyFont="1" applyBorder="1" applyAlignment="1" applyProtection="1">
      <alignment horizontal="center" vertical="center" textRotation="180"/>
      <protection hidden="1"/>
    </xf>
    <xf numFmtId="0" fontId="18" fillId="0" borderId="52" xfId="0" applyFont="1" applyBorder="1" applyAlignment="1" applyProtection="1">
      <alignment horizontal="center" vertical="center" textRotation="180"/>
      <protection hidden="1"/>
    </xf>
    <xf numFmtId="0" fontId="18" fillId="0" borderId="53" xfId="0" applyFont="1" applyBorder="1" applyAlignment="1" applyProtection="1">
      <alignment horizontal="center" vertical="center" textRotation="180"/>
      <protection hidden="1"/>
    </xf>
    <xf numFmtId="0" fontId="6" fillId="0" borderId="0" xfId="0" applyFont="1" applyAlignment="1" applyProtection="1">
      <alignment horizontal="center" wrapText="1"/>
      <protection hidden="1"/>
    </xf>
    <xf numFmtId="0" fontId="9" fillId="0" borderId="4" xfId="0" applyFont="1" applyBorder="1" applyAlignment="1" applyProtection="1">
      <alignment vertical="center" wrapText="1"/>
      <protection hidden="1"/>
    </xf>
    <xf numFmtId="0" fontId="9" fillId="0" borderId="0" xfId="0" applyFont="1" applyAlignment="1" applyProtection="1">
      <alignment vertical="center" wrapText="1"/>
      <protection hidden="1"/>
    </xf>
    <xf numFmtId="0" fontId="9" fillId="0" borderId="0" xfId="0" applyFont="1" applyProtection="1">
      <protection hidden="1"/>
    </xf>
    <xf numFmtId="0" fontId="6" fillId="0" borderId="31" xfId="0" applyFont="1" applyBorder="1" applyAlignment="1">
      <alignment horizontal="left" vertical="center" wrapText="1"/>
    </xf>
    <xf numFmtId="0" fontId="6" fillId="0" borderId="2" xfId="0" applyFont="1" applyBorder="1" applyAlignment="1">
      <alignment horizontal="left" vertical="center" wrapText="1"/>
    </xf>
    <xf numFmtId="0" fontId="6" fillId="0" borderId="27" xfId="0" applyFont="1" applyBorder="1" applyAlignment="1">
      <alignment horizontal="left" vertical="center" wrapText="1"/>
    </xf>
    <xf numFmtId="0" fontId="44" fillId="0" borderId="4" xfId="0" applyFont="1" applyBorder="1" applyAlignment="1" applyProtection="1">
      <alignment vertical="center" wrapText="1"/>
      <protection hidden="1"/>
    </xf>
    <xf numFmtId="0" fontId="44" fillId="0" borderId="0" xfId="0" applyFont="1" applyAlignment="1" applyProtection="1">
      <alignment vertical="center" wrapText="1"/>
      <protection hidden="1"/>
    </xf>
    <xf numFmtId="0" fontId="44" fillId="0" borderId="0" xfId="0" applyFont="1" applyProtection="1">
      <protection hidden="1"/>
    </xf>
    <xf numFmtId="0" fontId="6" fillId="0" borderId="7" xfId="0" applyFont="1" applyBorder="1" applyAlignment="1" applyProtection="1">
      <alignment horizontal="right" wrapText="1"/>
      <protection hidden="1"/>
    </xf>
    <xf numFmtId="0" fontId="6" fillId="0" borderId="8" xfId="0" applyFont="1" applyBorder="1" applyAlignment="1" applyProtection="1">
      <alignment horizontal="right" wrapText="1"/>
      <protection hidden="1"/>
    </xf>
    <xf numFmtId="0" fontId="6" fillId="0" borderId="49" xfId="0" applyFont="1" applyBorder="1" applyAlignment="1" applyProtection="1">
      <alignment horizontal="right" wrapText="1"/>
      <protection hidden="1"/>
    </xf>
    <xf numFmtId="49" fontId="21" fillId="0" borderId="5" xfId="0" applyNumberFormat="1" applyFont="1" applyBorder="1" applyAlignment="1" applyProtection="1">
      <alignment horizontal="center" vertical="center" wrapText="1"/>
      <protection hidden="1"/>
    </xf>
    <xf numFmtId="49" fontId="21" fillId="0" borderId="27" xfId="0" applyNumberFormat="1" applyFont="1" applyBorder="1" applyAlignment="1" applyProtection="1">
      <alignment horizontal="center" vertical="center" wrapText="1"/>
      <protection hidden="1"/>
    </xf>
    <xf numFmtId="49" fontId="21" fillId="0" borderId="1" xfId="0" applyNumberFormat="1" applyFont="1" applyBorder="1" applyAlignment="1" applyProtection="1">
      <alignment horizontal="center" vertical="center" wrapText="1"/>
      <protection hidden="1"/>
    </xf>
    <xf numFmtId="49" fontId="21" fillId="0" borderId="31" xfId="0" applyNumberFormat="1" applyFont="1" applyBorder="1" applyAlignment="1" applyProtection="1">
      <alignment horizontal="center" vertical="center" wrapText="1"/>
      <protection hidden="1"/>
    </xf>
    <xf numFmtId="0" fontId="43" fillId="5" borderId="24" xfId="0" applyFont="1" applyFill="1" applyBorder="1" applyAlignment="1" applyProtection="1">
      <alignment horizontal="left" vertical="center" wrapText="1"/>
      <protection hidden="1"/>
    </xf>
    <xf numFmtId="0" fontId="43" fillId="5" borderId="25" xfId="0" applyFont="1" applyFill="1" applyBorder="1" applyAlignment="1" applyProtection="1">
      <alignment horizontal="left" vertical="center" wrapText="1"/>
      <protection hidden="1"/>
    </xf>
    <xf numFmtId="0" fontId="43" fillId="5" borderId="13" xfId="0" applyFont="1" applyFill="1" applyBorder="1" applyAlignment="1" applyProtection="1">
      <alignment horizontal="left" vertical="center" wrapText="1"/>
      <protection hidden="1"/>
    </xf>
    <xf numFmtId="0" fontId="43" fillId="5" borderId="3" xfId="0" applyFont="1" applyFill="1" applyBorder="1" applyAlignment="1" applyProtection="1">
      <alignment horizontal="left" vertical="center" wrapText="1"/>
      <protection hidden="1"/>
    </xf>
    <xf numFmtId="0" fontId="4" fillId="3" borderId="31" xfId="0" applyFont="1" applyFill="1" applyBorder="1" applyAlignment="1" applyProtection="1">
      <alignment horizontal="center" vertical="center" wrapText="1"/>
      <protection hidden="1"/>
    </xf>
    <xf numFmtId="0" fontId="4" fillId="3" borderId="2" xfId="0" applyFont="1" applyFill="1" applyBorder="1" applyAlignment="1" applyProtection="1">
      <alignment horizontal="center" vertical="center" wrapText="1"/>
      <protection hidden="1"/>
    </xf>
    <xf numFmtId="0" fontId="4" fillId="3" borderId="27" xfId="0" applyFont="1" applyFill="1" applyBorder="1" applyAlignment="1" applyProtection="1">
      <alignment horizontal="center" vertical="center" wrapText="1"/>
      <protection hidden="1"/>
    </xf>
    <xf numFmtId="0" fontId="26" fillId="0" borderId="4" xfId="0" applyFont="1" applyBorder="1" applyAlignment="1" applyProtection="1">
      <alignment horizontal="left" vertical="center" wrapText="1"/>
      <protection hidden="1"/>
    </xf>
    <xf numFmtId="0" fontId="26" fillId="0" borderId="0" xfId="0" applyFont="1" applyAlignment="1" applyProtection="1">
      <alignment horizontal="left" vertical="center" wrapText="1"/>
      <protection hidden="1"/>
    </xf>
    <xf numFmtId="0" fontId="6" fillId="0" borderId="28" xfId="0" applyFont="1" applyBorder="1" applyAlignment="1" applyProtection="1">
      <alignment horizontal="right" wrapText="1"/>
      <protection hidden="1"/>
    </xf>
    <xf numFmtId="0" fontId="6" fillId="0" borderId="2" xfId="0" applyFont="1" applyBorder="1" applyAlignment="1" applyProtection="1">
      <alignment horizontal="right" wrapText="1"/>
      <protection hidden="1"/>
    </xf>
    <xf numFmtId="0" fontId="6" fillId="0" borderId="27" xfId="0" applyFont="1" applyBorder="1" applyAlignment="1" applyProtection="1">
      <alignment horizontal="right" wrapText="1"/>
      <protection hidden="1"/>
    </xf>
    <xf numFmtId="0" fontId="13" fillId="0" borderId="30" xfId="0" applyFont="1" applyBorder="1" applyAlignment="1" applyProtection="1">
      <alignment horizontal="right" wrapText="1"/>
      <protection hidden="1"/>
    </xf>
    <xf numFmtId="0" fontId="13" fillId="0" borderId="10" xfId="0" applyFont="1" applyBorder="1" applyAlignment="1" applyProtection="1">
      <alignment horizontal="right" wrapText="1"/>
      <protection hidden="1"/>
    </xf>
    <xf numFmtId="0" fontId="13" fillId="0" borderId="41" xfId="0" applyFont="1" applyBorder="1" applyAlignment="1" applyProtection="1">
      <alignment horizontal="right" wrapText="1"/>
      <protection hidden="1"/>
    </xf>
    <xf numFmtId="0" fontId="4" fillId="0" borderId="0" xfId="0" applyFont="1" applyAlignment="1" applyProtection="1">
      <alignment horizontal="left" vertical="center" wrapText="1"/>
      <protection hidden="1"/>
    </xf>
    <xf numFmtId="0" fontId="4" fillId="0" borderId="0" xfId="0" applyFont="1" applyAlignment="1" applyProtection="1">
      <alignment horizontal="left" vertical="center"/>
      <protection hidden="1"/>
    </xf>
    <xf numFmtId="0" fontId="62" fillId="3" borderId="4" xfId="0" applyFont="1" applyFill="1" applyBorder="1" applyAlignment="1" applyProtection="1">
      <alignment horizontal="center" vertical="center" wrapText="1"/>
      <protection hidden="1"/>
    </xf>
    <xf numFmtId="0" fontId="62" fillId="3" borderId="0" xfId="0" applyFont="1" applyFill="1" applyAlignment="1" applyProtection="1">
      <alignment horizontal="center" vertical="center" wrapText="1"/>
      <protection hidden="1"/>
    </xf>
    <xf numFmtId="0" fontId="62" fillId="3" borderId="12" xfId="0" applyFont="1" applyFill="1" applyBorder="1" applyAlignment="1" applyProtection="1">
      <alignment horizontal="center" vertical="center" wrapText="1"/>
      <protection hidden="1"/>
    </xf>
    <xf numFmtId="0" fontId="45" fillId="5" borderId="17" xfId="0" applyFont="1" applyFill="1" applyBorder="1" applyAlignment="1" applyProtection="1">
      <alignment horizontal="center" vertical="center"/>
      <protection hidden="1"/>
    </xf>
    <xf numFmtId="49" fontId="39" fillId="4" borderId="31" xfId="0" applyNumberFormat="1" applyFont="1" applyFill="1" applyBorder="1" applyAlignment="1" applyProtection="1">
      <alignment horizontal="center" vertical="center" wrapText="1"/>
      <protection hidden="1"/>
    </xf>
    <xf numFmtId="49" fontId="39" fillId="4" borderId="2" xfId="0" applyNumberFormat="1" applyFont="1" applyFill="1" applyBorder="1" applyAlignment="1" applyProtection="1">
      <alignment horizontal="center" vertical="center" wrapText="1"/>
      <protection hidden="1"/>
    </xf>
    <xf numFmtId="49" fontId="39" fillId="4" borderId="44" xfId="0" applyNumberFormat="1" applyFont="1" applyFill="1" applyBorder="1" applyAlignment="1" applyProtection="1">
      <alignment horizontal="center" vertical="center" wrapText="1"/>
      <protection hidden="1"/>
    </xf>
    <xf numFmtId="49" fontId="39" fillId="4" borderId="28" xfId="0" applyNumberFormat="1" applyFont="1" applyFill="1" applyBorder="1" applyAlignment="1" applyProtection="1">
      <alignment horizontal="center" vertical="center" wrapText="1"/>
      <protection hidden="1"/>
    </xf>
    <xf numFmtId="49" fontId="39" fillId="4" borderId="27" xfId="0" applyNumberFormat="1" applyFont="1" applyFill="1" applyBorder="1" applyAlignment="1" applyProtection="1">
      <alignment horizontal="center" vertical="center" wrapText="1"/>
      <protection hidden="1"/>
    </xf>
    <xf numFmtId="0" fontId="4" fillId="0" borderId="6" xfId="0" applyFont="1" applyBorder="1" applyAlignment="1" applyProtection="1">
      <alignment horizontal="center" vertical="top" wrapText="1"/>
      <protection hidden="1"/>
    </xf>
    <xf numFmtId="0" fontId="68" fillId="5" borderId="4" xfId="0" applyFont="1" applyFill="1" applyBorder="1" applyAlignment="1" applyProtection="1">
      <alignment horizontal="center" vertical="center" wrapText="1"/>
      <protection hidden="1"/>
    </xf>
    <xf numFmtId="0" fontId="68" fillId="5" borderId="0" xfId="0" applyFont="1" applyFill="1" applyAlignment="1" applyProtection="1">
      <alignment horizontal="center" vertical="center" wrapText="1"/>
      <protection hidden="1"/>
    </xf>
    <xf numFmtId="0" fontId="68" fillId="5" borderId="13" xfId="0" applyFont="1" applyFill="1" applyBorder="1" applyAlignment="1" applyProtection="1">
      <alignment horizontal="center" vertical="center" wrapText="1"/>
      <protection hidden="1"/>
    </xf>
    <xf numFmtId="0" fontId="68" fillId="5" borderId="3" xfId="0" applyFont="1" applyFill="1" applyBorder="1" applyAlignment="1" applyProtection="1">
      <alignment horizontal="center" vertical="center" wrapText="1"/>
      <protection hidden="1"/>
    </xf>
    <xf numFmtId="14" fontId="6" fillId="0" borderId="0" xfId="0" applyNumberFormat="1" applyFont="1" applyAlignment="1" applyProtection="1">
      <alignment horizontal="left" vertical="center"/>
      <protection hidden="1"/>
    </xf>
    <xf numFmtId="0" fontId="6" fillId="0" borderId="12" xfId="0" applyFont="1" applyBorder="1" applyAlignment="1" applyProtection="1">
      <alignment horizontal="left" vertical="center"/>
      <protection hidden="1"/>
    </xf>
    <xf numFmtId="0" fontId="59" fillId="3" borderId="57" xfId="0" applyFont="1" applyFill="1" applyBorder="1" applyAlignment="1" applyProtection="1">
      <alignment horizontal="center" vertical="center" wrapText="1"/>
      <protection locked="0" hidden="1"/>
    </xf>
    <xf numFmtId="0" fontId="59" fillId="3" borderId="54" xfId="0" applyFont="1" applyFill="1" applyBorder="1" applyAlignment="1" applyProtection="1">
      <alignment horizontal="center" vertical="center" wrapText="1"/>
      <protection locked="0" hidden="1"/>
    </xf>
    <xf numFmtId="0" fontId="59" fillId="3" borderId="58" xfId="0" applyFont="1" applyFill="1" applyBorder="1" applyAlignment="1" applyProtection="1">
      <alignment horizontal="center" vertical="center" wrapText="1"/>
      <protection locked="0" hidden="1"/>
    </xf>
    <xf numFmtId="0" fontId="59" fillId="3" borderId="37" xfId="0" applyFont="1" applyFill="1" applyBorder="1" applyAlignment="1" applyProtection="1">
      <alignment horizontal="center" vertical="center" wrapText="1"/>
      <protection locked="0" hidden="1"/>
    </xf>
    <xf numFmtId="0" fontId="18" fillId="6" borderId="51" xfId="0" applyFont="1" applyFill="1" applyBorder="1" applyAlignment="1" applyProtection="1">
      <alignment horizontal="center" vertical="center" textRotation="180" wrapText="1"/>
      <protection hidden="1"/>
    </xf>
    <xf numFmtId="0" fontId="18" fillId="6" borderId="52" xfId="0" applyFont="1" applyFill="1" applyBorder="1" applyAlignment="1" applyProtection="1">
      <alignment horizontal="center" vertical="center" textRotation="180" wrapText="1"/>
      <protection hidden="1"/>
    </xf>
    <xf numFmtId="0" fontId="18" fillId="6" borderId="53" xfId="0" applyFont="1" applyFill="1" applyBorder="1" applyAlignment="1" applyProtection="1">
      <alignment horizontal="center" vertical="center" textRotation="180" wrapText="1"/>
      <protection hidden="1"/>
    </xf>
    <xf numFmtId="0" fontId="4" fillId="3" borderId="30" xfId="0" applyFont="1" applyFill="1" applyBorder="1" applyAlignment="1" applyProtection="1">
      <alignment horizontal="right" wrapText="1"/>
      <protection hidden="1"/>
    </xf>
    <xf numFmtId="0" fontId="4" fillId="3" borderId="10" xfId="0" applyFont="1" applyFill="1" applyBorder="1" applyAlignment="1" applyProtection="1">
      <alignment horizontal="right" wrapText="1"/>
      <protection hidden="1"/>
    </xf>
    <xf numFmtId="0" fontId="4" fillId="3" borderId="41" xfId="0" applyFont="1" applyFill="1" applyBorder="1" applyAlignment="1" applyProtection="1">
      <alignment horizontal="right" wrapText="1"/>
      <protection hidden="1"/>
    </xf>
    <xf numFmtId="0" fontId="70" fillId="3" borderId="0" xfId="0" applyFont="1" applyFill="1" applyAlignment="1" applyProtection="1">
      <alignment horizontal="center" vertical="center" wrapText="1"/>
      <protection hidden="1"/>
    </xf>
    <xf numFmtId="0" fontId="6" fillId="3" borderId="7" xfId="0" applyFont="1" applyFill="1" applyBorder="1" applyAlignment="1" applyProtection="1">
      <alignment horizontal="right" wrapText="1"/>
      <protection hidden="1"/>
    </xf>
    <xf numFmtId="0" fontId="6" fillId="3" borderId="8" xfId="0" applyFont="1" applyFill="1" applyBorder="1" applyAlignment="1" applyProtection="1">
      <alignment horizontal="right" wrapText="1"/>
      <protection hidden="1"/>
    </xf>
    <xf numFmtId="0" fontId="6" fillId="3" borderId="49" xfId="0" applyFont="1" applyFill="1" applyBorder="1" applyAlignment="1" applyProtection="1">
      <alignment horizontal="right" wrapText="1"/>
      <protection hidden="1"/>
    </xf>
    <xf numFmtId="0" fontId="27" fillId="3" borderId="31" xfId="0" applyFont="1" applyFill="1" applyBorder="1" applyAlignment="1">
      <alignment horizontal="left" vertical="center" wrapText="1"/>
    </xf>
    <xf numFmtId="0" fontId="27" fillId="3" borderId="2" xfId="0" applyFont="1" applyFill="1" applyBorder="1" applyAlignment="1">
      <alignment horizontal="left" vertical="center" wrapText="1"/>
    </xf>
    <xf numFmtId="0" fontId="27" fillId="3" borderId="27" xfId="0" applyFont="1" applyFill="1" applyBorder="1" applyAlignment="1">
      <alignment vertical="center" wrapText="1"/>
    </xf>
    <xf numFmtId="0" fontId="21" fillId="3" borderId="4" xfId="0" applyFont="1" applyFill="1" applyBorder="1" applyAlignment="1" applyProtection="1">
      <alignment horizontal="left" vertical="center" wrapText="1"/>
      <protection hidden="1"/>
    </xf>
    <xf numFmtId="0" fontId="21" fillId="3" borderId="0" xfId="0" applyFont="1" applyFill="1" applyAlignment="1" applyProtection="1">
      <alignment horizontal="left" vertical="center" wrapText="1"/>
      <protection hidden="1"/>
    </xf>
    <xf numFmtId="0" fontId="21" fillId="3" borderId="0" xfId="0" applyFont="1" applyFill="1" applyAlignment="1" applyProtection="1">
      <alignment horizontal="left"/>
      <protection hidden="1"/>
    </xf>
    <xf numFmtId="0" fontId="21" fillId="3" borderId="33" xfId="0" applyFont="1" applyFill="1" applyBorder="1" applyAlignment="1" applyProtection="1">
      <alignment horizontal="left"/>
      <protection hidden="1"/>
    </xf>
    <xf numFmtId="0" fontId="9" fillId="3" borderId="4" xfId="0" applyFont="1" applyFill="1" applyBorder="1" applyAlignment="1" applyProtection="1">
      <alignment horizontal="center" vertical="center" wrapText="1"/>
      <protection hidden="1"/>
    </xf>
    <xf numFmtId="0" fontId="9" fillId="3" borderId="0" xfId="0" applyFont="1" applyFill="1" applyAlignment="1" applyProtection="1">
      <alignment horizontal="center" vertical="center" wrapText="1"/>
      <protection hidden="1"/>
    </xf>
    <xf numFmtId="0" fontId="6" fillId="3" borderId="0" xfId="0" applyFont="1" applyFill="1" applyAlignment="1" applyProtection="1">
      <alignment horizontal="center" wrapText="1"/>
      <protection hidden="1"/>
    </xf>
    <xf numFmtId="0" fontId="9" fillId="3" borderId="4" xfId="0" applyFont="1" applyFill="1" applyBorder="1" applyAlignment="1" applyProtection="1">
      <alignment horizontal="left" vertical="center" wrapText="1"/>
      <protection hidden="1"/>
    </xf>
    <xf numFmtId="0" fontId="9" fillId="3" borderId="0" xfId="0" applyFont="1" applyFill="1" applyAlignment="1" applyProtection="1">
      <alignment horizontal="left" vertical="center" wrapText="1"/>
      <protection hidden="1"/>
    </xf>
    <xf numFmtId="0" fontId="9" fillId="3" borderId="12" xfId="0" applyFont="1" applyFill="1" applyBorder="1" applyAlignment="1" applyProtection="1">
      <alignment horizontal="left" vertical="center" wrapText="1"/>
      <protection hidden="1"/>
    </xf>
    <xf numFmtId="0" fontId="4" fillId="3" borderId="35" xfId="0" applyFont="1" applyFill="1" applyBorder="1" applyAlignment="1" applyProtection="1">
      <alignment horizontal="center" vertical="center" wrapText="1"/>
      <protection hidden="1"/>
    </xf>
    <xf numFmtId="0" fontId="4" fillId="3" borderId="25" xfId="0" applyFont="1" applyFill="1" applyBorder="1" applyAlignment="1" applyProtection="1">
      <alignment horizontal="center" vertical="center" wrapText="1"/>
      <protection hidden="1"/>
    </xf>
    <xf numFmtId="0" fontId="4" fillId="3" borderId="45" xfId="0" applyFont="1" applyFill="1" applyBorder="1" applyAlignment="1" applyProtection="1">
      <alignment horizontal="center" vertical="center" wrapText="1"/>
      <protection hidden="1"/>
    </xf>
    <xf numFmtId="0" fontId="6" fillId="3" borderId="28" xfId="0" applyFont="1" applyFill="1" applyBorder="1" applyAlignment="1" applyProtection="1">
      <alignment horizontal="right" wrapText="1"/>
      <protection hidden="1"/>
    </xf>
    <xf numFmtId="0" fontId="6" fillId="3" borderId="2" xfId="0" applyFont="1" applyFill="1" applyBorder="1" applyAlignment="1" applyProtection="1">
      <alignment horizontal="right" wrapText="1"/>
      <protection hidden="1"/>
    </xf>
    <xf numFmtId="0" fontId="6" fillId="3" borderId="27" xfId="0" applyFont="1" applyFill="1" applyBorder="1" applyAlignment="1" applyProtection="1">
      <alignment horizontal="right" wrapText="1"/>
      <protection hidden="1"/>
    </xf>
    <xf numFmtId="49" fontId="4" fillId="0" borderId="0" xfId="0" applyNumberFormat="1" applyFont="1" applyAlignment="1" applyProtection="1">
      <alignment horizontal="left" vertical="center" wrapText="1"/>
      <protection hidden="1"/>
    </xf>
    <xf numFmtId="0" fontId="31" fillId="5" borderId="4" xfId="0" applyFont="1" applyFill="1" applyBorder="1" applyAlignment="1" applyProtection="1">
      <alignment horizontal="center" vertical="center"/>
      <protection hidden="1"/>
    </xf>
    <xf numFmtId="0" fontId="31" fillId="5" borderId="0" xfId="0" applyFont="1" applyFill="1" applyAlignment="1" applyProtection="1">
      <alignment horizontal="center" vertical="center"/>
      <protection hidden="1"/>
    </xf>
    <xf numFmtId="0" fontId="13" fillId="3" borderId="4" xfId="0" applyFont="1" applyFill="1" applyBorder="1" applyAlignment="1" applyProtection="1">
      <alignment horizontal="left" vertical="center" wrapText="1"/>
      <protection hidden="1"/>
    </xf>
    <xf numFmtId="0" fontId="13" fillId="3" borderId="0" xfId="0" applyFont="1" applyFill="1" applyAlignment="1" applyProtection="1">
      <alignment horizontal="left" vertical="center" wrapText="1"/>
      <protection hidden="1"/>
    </xf>
    <xf numFmtId="0" fontId="13" fillId="3" borderId="12" xfId="0" applyFont="1" applyFill="1" applyBorder="1" applyAlignment="1" applyProtection="1">
      <alignment horizontal="left" vertical="center" wrapText="1"/>
      <protection hidden="1"/>
    </xf>
    <xf numFmtId="0" fontId="55" fillId="0" borderId="0" xfId="0" applyFont="1" applyAlignment="1" applyProtection="1">
      <alignment horizontal="center" vertical="center"/>
      <protection hidden="1"/>
    </xf>
    <xf numFmtId="0" fontId="6" fillId="0" borderId="31" xfId="0" applyFont="1" applyBorder="1" applyAlignment="1" applyProtection="1">
      <alignment horizontal="left" vertical="center" wrapText="1"/>
      <protection hidden="1"/>
    </xf>
    <xf numFmtId="0" fontId="6" fillId="0" borderId="2" xfId="0" applyFont="1" applyBorder="1" applyAlignment="1" applyProtection="1">
      <alignment horizontal="left" vertical="center" wrapText="1"/>
      <protection hidden="1"/>
    </xf>
    <xf numFmtId="0" fontId="6" fillId="0" borderId="27" xfId="0" applyFont="1" applyBorder="1" applyAlignment="1" applyProtection="1">
      <alignment horizontal="left" vertical="center" wrapText="1"/>
      <protection hidden="1"/>
    </xf>
    <xf numFmtId="0" fontId="4" fillId="0" borderId="30" xfId="0" applyFont="1" applyBorder="1" applyAlignment="1" applyProtection="1">
      <alignment horizontal="right" wrapText="1"/>
      <protection hidden="1"/>
    </xf>
    <xf numFmtId="0" fontId="4" fillId="0" borderId="10" xfId="0" applyFont="1" applyBorder="1" applyAlignment="1" applyProtection="1">
      <alignment horizontal="right" wrapText="1"/>
      <protection hidden="1"/>
    </xf>
    <xf numFmtId="0" fontId="4" fillId="0" borderId="41" xfId="0" applyFont="1" applyBorder="1" applyAlignment="1" applyProtection="1">
      <alignment horizontal="right" wrapText="1"/>
      <protection hidden="1"/>
    </xf>
    <xf numFmtId="0" fontId="6" fillId="0" borderId="0" xfId="0" applyFont="1" applyAlignment="1" applyProtection="1">
      <alignment horizontal="center" vertical="center" wrapText="1"/>
      <protection hidden="1"/>
    </xf>
    <xf numFmtId="0" fontId="31" fillId="5" borderId="4" xfId="0" applyFont="1" applyFill="1" applyBorder="1" applyAlignment="1" applyProtection="1">
      <alignment horizontal="right" vertical="center"/>
      <protection hidden="1"/>
    </xf>
    <xf numFmtId="0" fontId="31" fillId="5" borderId="0" xfId="0" applyFont="1" applyFill="1" applyAlignment="1" applyProtection="1">
      <alignment horizontal="right" vertical="center"/>
      <protection hidden="1"/>
    </xf>
    <xf numFmtId="0" fontId="6" fillId="0" borderId="28" xfId="0" applyFont="1" applyBorder="1" applyAlignment="1" applyProtection="1">
      <alignment horizontal="center" vertical="center"/>
      <protection locked="0" hidden="1"/>
    </xf>
    <xf numFmtId="0" fontId="6" fillId="0" borderId="27" xfId="0" applyFont="1" applyBorder="1" applyAlignment="1" applyProtection="1">
      <alignment horizontal="center" vertical="center"/>
      <protection locked="0" hidden="1"/>
    </xf>
    <xf numFmtId="49" fontId="6" fillId="0" borderId="80" xfId="0" applyNumberFormat="1" applyFont="1" applyBorder="1" applyAlignment="1" applyProtection="1">
      <alignment horizontal="left" vertical="top" wrapText="1"/>
      <protection hidden="1"/>
    </xf>
    <xf numFmtId="49" fontId="6" fillId="0" borderId="80" xfId="0" applyNumberFormat="1" applyFont="1" applyBorder="1" applyAlignment="1" applyProtection="1">
      <alignment horizontal="left" wrapText="1"/>
      <protection hidden="1"/>
    </xf>
    <xf numFmtId="0" fontId="6" fillId="0" borderId="80" xfId="0" applyFont="1" applyBorder="1" applyAlignment="1" applyProtection="1">
      <alignment horizontal="left" vertical="center" wrapText="1"/>
      <protection hidden="1"/>
    </xf>
    <xf numFmtId="49" fontId="6" fillId="0" borderId="4" xfId="0" applyNumberFormat="1" applyFont="1" applyBorder="1" applyAlignment="1" applyProtection="1">
      <alignment horizontal="left" vertical="top" wrapText="1" shrinkToFit="1"/>
      <protection hidden="1"/>
    </xf>
    <xf numFmtId="49" fontId="6" fillId="0" borderId="0" xfId="0" applyNumberFormat="1" applyFont="1" applyAlignment="1" applyProtection="1">
      <alignment horizontal="left" vertical="top" wrapText="1" shrinkToFit="1"/>
      <protection hidden="1"/>
    </xf>
    <xf numFmtId="49" fontId="46" fillId="5" borderId="4" xfId="0" applyNumberFormat="1" applyFont="1" applyFill="1" applyBorder="1" applyAlignment="1" applyProtection="1">
      <alignment horizontal="center" vertical="top" wrapText="1" shrinkToFit="1"/>
      <protection hidden="1"/>
    </xf>
    <xf numFmtId="49" fontId="46" fillId="5" borderId="0" xfId="0" applyNumberFormat="1" applyFont="1" applyFill="1" applyAlignment="1" applyProtection="1">
      <alignment horizontal="center" vertical="top" wrapText="1" shrinkToFit="1"/>
      <protection hidden="1"/>
    </xf>
    <xf numFmtId="49" fontId="46" fillId="5" borderId="12" xfId="0" applyNumberFormat="1" applyFont="1" applyFill="1" applyBorder="1" applyAlignment="1" applyProtection="1">
      <alignment horizontal="center" vertical="top" wrapText="1" shrinkToFit="1"/>
      <protection hidden="1"/>
    </xf>
    <xf numFmtId="49" fontId="6" fillId="0" borderId="80" xfId="0" applyNumberFormat="1" applyFont="1" applyBorder="1" applyAlignment="1" applyProtection="1">
      <alignment horizontal="left" wrapText="1" shrinkToFit="1"/>
      <protection hidden="1"/>
    </xf>
    <xf numFmtId="49" fontId="6" fillId="0" borderId="80" xfId="0" applyNumberFormat="1" applyFont="1" applyBorder="1" applyAlignment="1" applyProtection="1">
      <alignment horizontal="left" vertical="top" wrapText="1" shrinkToFit="1"/>
      <protection hidden="1"/>
    </xf>
    <xf numFmtId="49" fontId="6" fillId="0" borderId="28" xfId="0" applyNumberFormat="1" applyFont="1" applyBorder="1" applyAlignment="1" applyProtection="1">
      <alignment horizontal="left" vertical="top" wrapText="1" shrinkToFit="1"/>
      <protection hidden="1"/>
    </xf>
    <xf numFmtId="49" fontId="6" fillId="0" borderId="2" xfId="0" applyNumberFormat="1" applyFont="1" applyBorder="1" applyAlignment="1" applyProtection="1">
      <alignment horizontal="left" vertical="top" wrapText="1" shrinkToFit="1"/>
      <protection hidden="1"/>
    </xf>
    <xf numFmtId="49" fontId="6" fillId="0" borderId="44" xfId="0" applyNumberFormat="1" applyFont="1" applyBorder="1" applyAlignment="1" applyProtection="1">
      <alignment horizontal="left" vertical="top" wrapText="1" shrinkToFit="1"/>
      <protection hidden="1"/>
    </xf>
    <xf numFmtId="0" fontId="31" fillId="5" borderId="24" xfId="0" applyFont="1" applyFill="1" applyBorder="1" applyAlignment="1" applyProtection="1">
      <alignment horizontal="center" vertical="top" wrapText="1"/>
      <protection hidden="1"/>
    </xf>
    <xf numFmtId="0" fontId="31" fillId="5" borderId="25" xfId="0" applyFont="1" applyFill="1" applyBorder="1" applyAlignment="1" applyProtection="1">
      <alignment horizontal="center" vertical="top" wrapText="1"/>
      <protection hidden="1"/>
    </xf>
    <xf numFmtId="0" fontId="31" fillId="5" borderId="17" xfId="0" applyFont="1" applyFill="1" applyBorder="1" applyAlignment="1" applyProtection="1">
      <alignment horizontal="center" vertical="top" wrapText="1"/>
      <protection hidden="1"/>
    </xf>
    <xf numFmtId="0" fontId="13" fillId="0" borderId="24" xfId="0" applyFont="1" applyBorder="1" applyAlignment="1" applyProtection="1">
      <alignment horizontal="center" vertical="center" wrapText="1"/>
      <protection hidden="1"/>
    </xf>
    <xf numFmtId="0" fontId="13" fillId="0" borderId="25" xfId="0" applyFont="1" applyBorder="1" applyAlignment="1" applyProtection="1">
      <alignment horizontal="center" vertical="center" wrapText="1"/>
      <protection hidden="1"/>
    </xf>
    <xf numFmtId="0" fontId="13" fillId="0" borderId="4" xfId="0" applyFont="1" applyBorder="1" applyAlignment="1" applyProtection="1">
      <alignment horizontal="center" vertical="center" wrapText="1"/>
      <protection hidden="1"/>
    </xf>
    <xf numFmtId="0" fontId="13" fillId="0" borderId="0" xfId="0" applyFont="1" applyAlignment="1" applyProtection="1">
      <alignment horizontal="center" vertical="center" wrapText="1"/>
      <protection hidden="1"/>
    </xf>
    <xf numFmtId="165" fontId="36" fillId="4" borderId="47" xfId="6" applyNumberFormat="1" applyFont="1" applyFill="1" applyBorder="1" applyAlignment="1" applyProtection="1">
      <alignment horizontal="center" vertical="center" wrapText="1"/>
      <protection hidden="1"/>
    </xf>
    <xf numFmtId="165" fontId="36" fillId="4" borderId="29" xfId="6" applyNumberFormat="1" applyFont="1" applyFill="1" applyBorder="1" applyAlignment="1" applyProtection="1">
      <alignment horizontal="center" vertical="center" wrapText="1"/>
      <protection hidden="1"/>
    </xf>
    <xf numFmtId="0" fontId="4" fillId="0" borderId="15" xfId="0" applyFont="1" applyBorder="1" applyAlignment="1" applyProtection="1">
      <alignment horizontal="center" vertical="center" wrapText="1"/>
      <protection hidden="1"/>
    </xf>
    <xf numFmtId="165" fontId="36" fillId="4" borderId="46" xfId="6" applyNumberFormat="1" applyFont="1" applyFill="1" applyBorder="1" applyAlignment="1" applyProtection="1">
      <alignment horizontal="center" vertical="center" wrapText="1"/>
      <protection hidden="1"/>
    </xf>
    <xf numFmtId="165" fontId="36" fillId="4" borderId="40" xfId="6" applyNumberFormat="1" applyFont="1" applyFill="1" applyBorder="1" applyAlignment="1" applyProtection="1">
      <alignment horizontal="center" vertical="center" wrapText="1"/>
      <protection hidden="1"/>
    </xf>
    <xf numFmtId="0" fontId="4" fillId="0" borderId="0" xfId="0" applyFont="1" applyAlignment="1" applyProtection="1">
      <alignment horizontal="center" vertical="top" wrapText="1"/>
      <protection hidden="1"/>
    </xf>
    <xf numFmtId="0" fontId="12" fillId="0" borderId="51" xfId="0" applyFont="1" applyBorder="1" applyAlignment="1" applyProtection="1">
      <alignment horizontal="center" vertical="center" textRotation="180"/>
      <protection hidden="1"/>
    </xf>
    <xf numFmtId="0" fontId="12" fillId="0" borderId="52" xfId="0" applyFont="1" applyBorder="1" applyAlignment="1" applyProtection="1">
      <alignment horizontal="center" vertical="center" textRotation="180"/>
      <protection hidden="1"/>
    </xf>
    <xf numFmtId="0" fontId="12" fillId="0" borderId="12" xfId="0" applyFont="1" applyBorder="1" applyAlignment="1" applyProtection="1">
      <alignment horizontal="center" vertical="center" textRotation="180"/>
      <protection hidden="1"/>
    </xf>
    <xf numFmtId="0" fontId="12" fillId="0" borderId="53" xfId="0" applyFont="1" applyBorder="1" applyAlignment="1" applyProtection="1">
      <alignment horizontal="center" vertical="center" textRotation="180"/>
      <protection hidden="1"/>
    </xf>
    <xf numFmtId="0" fontId="6" fillId="0" borderId="1" xfId="0" applyFont="1" applyBorder="1" applyAlignment="1" applyProtection="1">
      <alignment horizontal="left" vertical="center" wrapText="1"/>
      <protection hidden="1"/>
    </xf>
    <xf numFmtId="0" fontId="6" fillId="0" borderId="1" xfId="0" applyFont="1" applyBorder="1" applyAlignment="1" applyProtection="1">
      <alignment horizontal="left" wrapText="1"/>
      <protection hidden="1"/>
    </xf>
    <xf numFmtId="49" fontId="6" fillId="0" borderId="0" xfId="0" applyNumberFormat="1" applyFont="1" applyAlignment="1" applyProtection="1">
      <alignment vertical="center" wrapText="1"/>
      <protection hidden="1"/>
    </xf>
    <xf numFmtId="0" fontId="6" fillId="0" borderId="0" xfId="0" applyFont="1" applyAlignment="1" applyProtection="1">
      <alignment horizontal="center" vertical="center"/>
      <protection hidden="1"/>
    </xf>
    <xf numFmtId="0" fontId="33" fillId="0" borderId="22" xfId="0" applyFont="1" applyBorder="1" applyAlignment="1" applyProtection="1">
      <alignment horizontal="center" vertical="center"/>
      <protection hidden="1"/>
    </xf>
    <xf numFmtId="0" fontId="33" fillId="0" borderId="21" xfId="0" applyFont="1" applyBorder="1" applyAlignment="1" applyProtection="1">
      <alignment horizontal="center" vertical="center"/>
      <protection hidden="1"/>
    </xf>
    <xf numFmtId="165" fontId="36" fillId="4" borderId="5" xfId="6" applyNumberFormat="1" applyFont="1" applyFill="1" applyBorder="1" applyAlignment="1" applyProtection="1">
      <alignment horizontal="center" vertical="center" wrapText="1"/>
      <protection hidden="1"/>
    </xf>
    <xf numFmtId="165" fontId="36" fillId="4" borderId="1" xfId="6" applyNumberFormat="1" applyFont="1" applyFill="1" applyBorder="1" applyAlignment="1" applyProtection="1">
      <alignment horizontal="center" vertical="center" wrapText="1"/>
      <protection hidden="1"/>
    </xf>
    <xf numFmtId="0" fontId="31" fillId="5" borderId="13" xfId="0" applyFont="1" applyFill="1" applyBorder="1" applyAlignment="1" applyProtection="1">
      <alignment horizontal="center" vertical="center"/>
      <protection hidden="1"/>
    </xf>
    <xf numFmtId="0" fontId="31" fillId="5" borderId="3" xfId="0" applyFont="1" applyFill="1" applyBorder="1" applyAlignment="1" applyProtection="1">
      <alignment horizontal="center" vertical="center"/>
      <protection hidden="1"/>
    </xf>
    <xf numFmtId="0" fontId="31" fillId="5" borderId="11" xfId="0" applyFont="1" applyFill="1" applyBorder="1" applyAlignment="1" applyProtection="1">
      <alignment horizontal="center" vertical="center"/>
      <protection hidden="1"/>
    </xf>
    <xf numFmtId="0" fontId="69" fillId="0" borderId="24" xfId="0" applyFont="1" applyBorder="1" applyAlignment="1" applyProtection="1">
      <alignment horizontal="center" vertical="center" wrapText="1"/>
      <protection hidden="1"/>
    </xf>
    <xf numFmtId="0" fontId="69" fillId="0" borderId="25" xfId="0" applyFont="1" applyBorder="1" applyAlignment="1" applyProtection="1">
      <alignment horizontal="center" vertical="center" wrapText="1"/>
      <protection hidden="1"/>
    </xf>
    <xf numFmtId="0" fontId="69" fillId="0" borderId="17" xfId="0" applyFont="1" applyBorder="1" applyAlignment="1" applyProtection="1">
      <alignment horizontal="center" vertical="center" wrapText="1"/>
      <protection hidden="1"/>
    </xf>
    <xf numFmtId="0" fontId="13" fillId="0" borderId="74" xfId="0" applyFont="1" applyBorder="1" applyAlignment="1">
      <alignment horizontal="center" vertical="center" wrapText="1"/>
    </xf>
    <xf numFmtId="0" fontId="13" fillId="0" borderId="75" xfId="0" applyFont="1" applyBorder="1" applyAlignment="1">
      <alignment horizontal="center" vertical="center" wrapText="1"/>
    </xf>
    <xf numFmtId="169" fontId="0" fillId="0" borderId="76" xfId="0" applyNumberFormat="1" applyBorder="1" applyAlignment="1">
      <alignment horizontal="center" vertical="center"/>
    </xf>
    <xf numFmtId="169" fontId="0" fillId="0" borderId="77" xfId="0" applyNumberFormat="1" applyBorder="1" applyAlignment="1">
      <alignment horizontal="center" vertical="center"/>
    </xf>
    <xf numFmtId="0" fontId="4" fillId="0" borderId="13" xfId="0" applyFont="1" applyBorder="1" applyAlignment="1" applyProtection="1">
      <alignment horizontal="center" vertical="center"/>
      <protection hidden="1"/>
    </xf>
    <xf numFmtId="0" fontId="4" fillId="0" borderId="23" xfId="0" applyFont="1" applyBorder="1" applyAlignment="1" applyProtection="1">
      <alignment horizontal="center" vertical="center"/>
      <protection hidden="1"/>
    </xf>
    <xf numFmtId="0" fontId="13" fillId="0" borderId="38" xfId="0" applyFont="1" applyBorder="1" applyAlignment="1">
      <alignment horizontal="center" vertical="center" wrapText="1"/>
    </xf>
    <xf numFmtId="0" fontId="13" fillId="0" borderId="23" xfId="0" applyFont="1" applyBorder="1" applyAlignment="1">
      <alignment horizontal="center" vertical="center" wrapText="1"/>
    </xf>
    <xf numFmtId="169" fontId="0" fillId="0" borderId="81" xfId="0" applyNumberFormat="1" applyBorder="1" applyAlignment="1">
      <alignment horizontal="center" vertical="center"/>
    </xf>
    <xf numFmtId="169" fontId="0" fillId="0" borderId="82" xfId="0" applyNumberFormat="1" applyBorder="1" applyAlignment="1">
      <alignment horizontal="center" vertical="center"/>
    </xf>
    <xf numFmtId="49" fontId="6" fillId="0" borderId="1" xfId="0" applyNumberFormat="1" applyFont="1" applyBorder="1" applyAlignment="1" applyProtection="1">
      <alignment horizontal="left" vertical="center" wrapText="1"/>
      <protection hidden="1"/>
    </xf>
    <xf numFmtId="49" fontId="6" fillId="0" borderId="31" xfId="0" applyNumberFormat="1" applyFont="1" applyBorder="1" applyAlignment="1" applyProtection="1">
      <alignment horizontal="left" vertical="center" wrapText="1"/>
      <protection hidden="1"/>
    </xf>
    <xf numFmtId="0" fontId="10" fillId="0" borderId="35" xfId="0" applyFont="1" applyBorder="1" applyAlignment="1" applyProtection="1">
      <alignment horizontal="center" vertical="center" wrapText="1"/>
      <protection hidden="1"/>
    </xf>
    <xf numFmtId="0" fontId="10" fillId="0" borderId="45" xfId="0" applyFont="1" applyBorder="1" applyAlignment="1" applyProtection="1">
      <alignment horizontal="center" vertical="center" wrapText="1"/>
      <protection hidden="1"/>
    </xf>
    <xf numFmtId="0" fontId="10" fillId="0" borderId="34" xfId="0" applyFont="1" applyBorder="1" applyAlignment="1" applyProtection="1">
      <alignment horizontal="center" vertical="center" wrapText="1"/>
      <protection hidden="1"/>
    </xf>
    <xf numFmtId="0" fontId="10" fillId="0" borderId="33" xfId="0" applyFont="1" applyBorder="1" applyAlignment="1" applyProtection="1">
      <alignment horizontal="center" vertical="center" wrapText="1"/>
      <protection hidden="1"/>
    </xf>
    <xf numFmtId="0" fontId="10" fillId="0" borderId="38" xfId="0" applyFont="1" applyBorder="1" applyAlignment="1" applyProtection="1">
      <alignment horizontal="center" vertical="center" wrapText="1"/>
      <protection hidden="1"/>
    </xf>
    <xf numFmtId="0" fontId="10" fillId="0" borderId="23" xfId="0" applyFont="1" applyBorder="1" applyAlignment="1" applyProtection="1">
      <alignment horizontal="center" vertical="center" wrapText="1"/>
      <protection hidden="1"/>
    </xf>
    <xf numFmtId="0" fontId="6" fillId="0" borderId="31" xfId="0" applyFont="1" applyBorder="1" applyAlignment="1">
      <alignment horizontal="left" wrapText="1"/>
    </xf>
    <xf numFmtId="0" fontId="6" fillId="0" borderId="2" xfId="0" applyFont="1" applyBorder="1" applyAlignment="1">
      <alignment horizontal="left" wrapText="1"/>
    </xf>
    <xf numFmtId="0" fontId="6" fillId="0" borderId="27" xfId="0" applyFont="1" applyBorder="1" applyAlignment="1">
      <alignment horizontal="left" wrapText="1"/>
    </xf>
    <xf numFmtId="0" fontId="4" fillId="0" borderId="1" xfId="0" applyFont="1" applyBorder="1" applyAlignment="1" applyProtection="1">
      <alignment horizontal="center" vertical="center"/>
      <protection locked="0" hidden="1"/>
    </xf>
    <xf numFmtId="49" fontId="4" fillId="0" borderId="1" xfId="0" applyNumberFormat="1" applyFont="1" applyBorder="1" applyAlignment="1" applyProtection="1">
      <alignment horizontal="center" vertical="center"/>
      <protection locked="0" hidden="1"/>
    </xf>
    <xf numFmtId="0" fontId="4" fillId="0" borderId="46" xfId="0" applyFont="1" applyBorder="1" applyAlignment="1" applyProtection="1">
      <alignment horizontal="right" vertical="center" wrapText="1"/>
      <protection hidden="1"/>
    </xf>
    <xf numFmtId="0" fontId="4" fillId="0" borderId="40" xfId="0" applyFont="1" applyBorder="1" applyAlignment="1" applyProtection="1">
      <alignment horizontal="right" vertical="center" wrapText="1"/>
      <protection hidden="1"/>
    </xf>
    <xf numFmtId="0" fontId="31" fillId="5" borderId="2" xfId="0" applyFont="1" applyFill="1" applyBorder="1" applyAlignment="1" applyProtection="1">
      <alignment horizontal="center" vertical="center"/>
      <protection hidden="1"/>
    </xf>
    <xf numFmtId="0" fontId="31" fillId="5" borderId="32" xfId="0" applyFont="1" applyFill="1" applyBorder="1" applyAlignment="1" applyProtection="1">
      <alignment horizontal="center" vertical="center"/>
      <protection hidden="1"/>
    </xf>
    <xf numFmtId="0" fontId="31" fillId="5" borderId="26" xfId="0" applyFont="1" applyFill="1" applyBorder="1" applyAlignment="1" applyProtection="1">
      <alignment horizontal="center" vertical="center"/>
      <protection hidden="1"/>
    </xf>
    <xf numFmtId="0" fontId="21" fillId="0" borderId="4" xfId="0" applyFont="1" applyBorder="1" applyAlignment="1" applyProtection="1">
      <alignment horizontal="center" wrapText="1"/>
      <protection hidden="1"/>
    </xf>
    <xf numFmtId="0" fontId="21" fillId="0" borderId="0" xfId="0" applyFont="1" applyAlignment="1" applyProtection="1">
      <alignment horizontal="center" wrapText="1"/>
      <protection hidden="1"/>
    </xf>
    <xf numFmtId="0" fontId="4" fillId="0" borderId="32" xfId="0" applyFont="1" applyBorder="1" applyAlignment="1" applyProtection="1">
      <alignment horizontal="center" vertical="center" wrapText="1"/>
      <protection hidden="1"/>
    </xf>
    <xf numFmtId="0" fontId="4" fillId="0" borderId="26"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6" xfId="0" applyFont="1" applyBorder="1" applyAlignment="1" applyProtection="1">
      <alignment horizontal="center" vertical="center" wrapText="1"/>
      <protection hidden="1"/>
    </xf>
    <xf numFmtId="0" fontId="4" fillId="0" borderId="14" xfId="0" applyFont="1" applyBorder="1" applyAlignment="1" applyProtection="1">
      <alignment horizontal="center" vertical="center" wrapText="1"/>
      <protection hidden="1"/>
    </xf>
    <xf numFmtId="49" fontId="13" fillId="0" borderId="4" xfId="0" applyNumberFormat="1" applyFont="1" applyBorder="1" applyAlignment="1" applyProtection="1">
      <alignment horizontal="center" vertical="center" wrapText="1"/>
      <protection hidden="1"/>
    </xf>
    <xf numFmtId="49" fontId="13" fillId="0" borderId="0" xfId="0" applyNumberFormat="1" applyFont="1" applyAlignment="1" applyProtection="1">
      <alignment horizontal="center" vertical="center" wrapText="1"/>
      <protection hidden="1"/>
    </xf>
    <xf numFmtId="49" fontId="4" fillId="0" borderId="0" xfId="0" applyNumberFormat="1" applyFont="1" applyAlignment="1" applyProtection="1">
      <alignment horizontal="center" vertical="center"/>
      <protection hidden="1"/>
    </xf>
    <xf numFmtId="49" fontId="4" fillId="0" borderId="12" xfId="0" applyNumberFormat="1" applyFont="1" applyBorder="1" applyAlignment="1" applyProtection="1">
      <alignment horizontal="center" vertical="center"/>
      <protection hidden="1"/>
    </xf>
    <xf numFmtId="49" fontId="4" fillId="0" borderId="22" xfId="0" applyNumberFormat="1" applyFont="1" applyBorder="1" applyAlignment="1" applyProtection="1">
      <alignment horizontal="center" vertical="center"/>
      <protection locked="0" hidden="1"/>
    </xf>
    <xf numFmtId="49" fontId="4" fillId="0" borderId="48" xfId="0" applyNumberFormat="1" applyFont="1" applyBorder="1" applyAlignment="1" applyProtection="1">
      <alignment horizontal="center" vertical="center"/>
      <protection locked="0" hidden="1"/>
    </xf>
    <xf numFmtId="0" fontId="4" fillId="0" borderId="22" xfId="0" applyFont="1" applyBorder="1" applyAlignment="1" applyProtection="1">
      <alignment horizontal="center" vertical="center"/>
      <protection locked="0" hidden="1"/>
    </xf>
    <xf numFmtId="49" fontId="4" fillId="0" borderId="0" xfId="0" applyNumberFormat="1" applyFont="1" applyAlignment="1" applyProtection="1">
      <alignment horizontal="center" vertical="center" wrapText="1"/>
      <protection hidden="1"/>
    </xf>
    <xf numFmtId="49" fontId="2" fillId="0" borderId="1" xfId="0" applyNumberFormat="1" applyFont="1" applyBorder="1" applyAlignment="1" applyProtection="1">
      <alignment horizontal="left" vertical="center" wrapText="1"/>
      <protection hidden="1"/>
    </xf>
    <xf numFmtId="49" fontId="2" fillId="0" borderId="31" xfId="0" applyNumberFormat="1" applyFont="1" applyBorder="1" applyAlignment="1" applyProtection="1">
      <alignment horizontal="left" vertical="center" wrapText="1"/>
      <protection hidden="1"/>
    </xf>
    <xf numFmtId="49" fontId="13" fillId="3" borderId="5" xfId="0" applyNumberFormat="1" applyFont="1" applyFill="1" applyBorder="1" applyAlignment="1" applyProtection="1">
      <alignment horizontal="right" vertical="center" wrapText="1"/>
      <protection hidden="1"/>
    </xf>
    <xf numFmtId="49" fontId="13" fillId="3" borderId="1" xfId="0" applyNumberFormat="1" applyFont="1" applyFill="1" applyBorder="1" applyAlignment="1" applyProtection="1">
      <alignment horizontal="right" vertical="center" wrapText="1"/>
      <protection hidden="1"/>
    </xf>
    <xf numFmtId="0" fontId="2" fillId="0" borderId="31" xfId="0" applyFont="1" applyBorder="1" applyAlignment="1">
      <alignment horizontal="left" wrapText="1"/>
    </xf>
    <xf numFmtId="0" fontId="2" fillId="0" borderId="2" xfId="0" applyFont="1" applyBorder="1" applyAlignment="1">
      <alignment horizontal="left" wrapText="1"/>
    </xf>
    <xf numFmtId="0" fontId="2" fillId="0" borderId="27" xfId="0" applyFont="1" applyBorder="1" applyAlignment="1">
      <alignment horizontal="left" wrapText="1"/>
    </xf>
    <xf numFmtId="0" fontId="4" fillId="0" borderId="1" xfId="0" applyFont="1" applyBorder="1" applyAlignment="1">
      <alignment horizontal="center" vertical="center" wrapText="1"/>
    </xf>
    <xf numFmtId="0" fontId="52" fillId="0" borderId="51" xfId="0" applyFont="1" applyBorder="1" applyAlignment="1" applyProtection="1">
      <alignment horizontal="center" vertical="center" textRotation="180"/>
      <protection hidden="1"/>
    </xf>
    <xf numFmtId="0" fontId="52" fillId="0" borderId="52" xfId="0" applyFont="1" applyBorder="1" applyAlignment="1" applyProtection="1">
      <alignment horizontal="center" vertical="center" textRotation="180"/>
      <protection hidden="1"/>
    </xf>
    <xf numFmtId="0" fontId="52" fillId="0" borderId="53" xfId="0" applyFont="1" applyBorder="1" applyAlignment="1" applyProtection="1">
      <alignment horizontal="center" vertical="center" textRotation="180"/>
      <protection hidden="1"/>
    </xf>
    <xf numFmtId="0" fontId="6" fillId="0" borderId="31" xfId="0" applyFont="1" applyBorder="1" applyAlignment="1" applyProtection="1">
      <alignment horizontal="center" wrapText="1"/>
      <protection hidden="1"/>
    </xf>
    <xf numFmtId="0" fontId="6" fillId="0" borderId="27" xfId="0" applyFont="1" applyBorder="1" applyAlignment="1" applyProtection="1">
      <alignment horizontal="center" wrapText="1"/>
      <protection hidden="1"/>
    </xf>
    <xf numFmtId="0" fontId="6" fillId="0" borderId="2" xfId="0" applyFont="1" applyBorder="1" applyAlignment="1" applyProtection="1">
      <alignment horizontal="center" wrapText="1"/>
      <protection hidden="1"/>
    </xf>
    <xf numFmtId="0" fontId="10" fillId="0" borderId="0" xfId="0" applyFont="1" applyAlignment="1" applyProtection="1">
      <alignment horizontal="center" vertical="center" wrapText="1"/>
      <protection hidden="1"/>
    </xf>
    <xf numFmtId="0" fontId="4" fillId="0" borderId="47" xfId="0" applyFont="1" applyBorder="1" applyAlignment="1" applyProtection="1">
      <alignment horizontal="right" vertical="center" wrapText="1"/>
      <protection hidden="1"/>
    </xf>
    <xf numFmtId="0" fontId="4" fillId="0" borderId="29" xfId="0" applyFont="1" applyBorder="1" applyAlignment="1" applyProtection="1">
      <alignment horizontal="right" vertical="center" wrapText="1"/>
      <protection hidden="1"/>
    </xf>
    <xf numFmtId="0" fontId="19" fillId="0" borderId="25" xfId="0" applyFont="1" applyBorder="1" applyAlignment="1" applyProtection="1">
      <alignment horizontal="justify" vertical="center" wrapText="1"/>
      <protection hidden="1"/>
    </xf>
    <xf numFmtId="0" fontId="19" fillId="0" borderId="0" xfId="0" applyFont="1" applyAlignment="1" applyProtection="1">
      <alignment horizontal="justify" vertical="center" wrapText="1"/>
      <protection hidden="1"/>
    </xf>
    <xf numFmtId="0" fontId="2" fillId="0" borderId="1" xfId="0" applyFont="1" applyBorder="1" applyAlignment="1">
      <alignment wrapText="1"/>
    </xf>
    <xf numFmtId="0" fontId="6" fillId="0" borderId="1" xfId="0" applyFont="1" applyBorder="1" applyAlignment="1" applyProtection="1">
      <alignment vertical="center" wrapText="1"/>
      <protection hidden="1"/>
    </xf>
    <xf numFmtId="0" fontId="58" fillId="0" borderId="51" xfId="0" applyFont="1" applyBorder="1" applyAlignment="1" applyProtection="1">
      <alignment horizontal="center" vertical="center" textRotation="180"/>
      <protection hidden="1"/>
    </xf>
    <xf numFmtId="0" fontId="58" fillId="0" borderId="52" xfId="0" applyFont="1" applyBorder="1" applyAlignment="1" applyProtection="1">
      <alignment horizontal="center" vertical="center" textRotation="180"/>
      <protection hidden="1"/>
    </xf>
    <xf numFmtId="0" fontId="58" fillId="0" borderId="12" xfId="0" applyFont="1" applyBorder="1" applyAlignment="1" applyProtection="1">
      <alignment horizontal="center" vertical="center" textRotation="180"/>
      <protection hidden="1"/>
    </xf>
    <xf numFmtId="0" fontId="58" fillId="0" borderId="53" xfId="0" applyFont="1" applyBorder="1" applyAlignment="1" applyProtection="1">
      <alignment horizontal="center" vertical="center" textRotation="180"/>
      <protection hidden="1"/>
    </xf>
    <xf numFmtId="0" fontId="6" fillId="0" borderId="5" xfId="0" applyFont="1" applyBorder="1" applyAlignment="1" applyProtection="1">
      <alignment horizontal="left" vertical="center" wrapText="1"/>
      <protection hidden="1"/>
    </xf>
    <xf numFmtId="0" fontId="13" fillId="0" borderId="46" xfId="0" applyFont="1" applyBorder="1" applyAlignment="1" applyProtection="1">
      <alignment horizontal="right" vertical="center" wrapText="1"/>
      <protection hidden="1"/>
    </xf>
    <xf numFmtId="0" fontId="13" fillId="0" borderId="40" xfId="0" applyFont="1" applyBorder="1" applyAlignment="1" applyProtection="1">
      <alignment horizontal="right" vertical="center" wrapText="1"/>
      <protection hidden="1"/>
    </xf>
    <xf numFmtId="0" fontId="13" fillId="0" borderId="5" xfId="0" applyFont="1" applyBorder="1" applyAlignment="1" applyProtection="1">
      <alignment horizontal="right" vertical="center" wrapText="1"/>
      <protection hidden="1"/>
    </xf>
    <xf numFmtId="0" fontId="13" fillId="0" borderId="1" xfId="0" applyFont="1" applyBorder="1" applyAlignment="1" applyProtection="1">
      <alignment horizontal="right" vertical="center" wrapText="1"/>
      <protection hidden="1"/>
    </xf>
    <xf numFmtId="0" fontId="13" fillId="0" borderId="47" xfId="0" applyFont="1" applyBorder="1" applyAlignment="1" applyProtection="1">
      <alignment horizontal="right" vertical="center" wrapText="1"/>
      <protection hidden="1"/>
    </xf>
    <xf numFmtId="0" fontId="13" fillId="0" borderId="29" xfId="0" applyFont="1" applyBorder="1" applyAlignment="1" applyProtection="1">
      <alignment horizontal="right" vertical="center" wrapText="1"/>
      <protection hidden="1"/>
    </xf>
    <xf numFmtId="0" fontId="4" fillId="0" borderId="4" xfId="0" applyFont="1" applyBorder="1" applyAlignment="1" applyProtection="1">
      <alignment horizontal="left" vertical="center" wrapText="1"/>
      <protection hidden="1"/>
    </xf>
    <xf numFmtId="49" fontId="6" fillId="0" borderId="5" xfId="0" applyNumberFormat="1" applyFont="1" applyBorder="1" applyAlignment="1" applyProtection="1">
      <alignment horizontal="left" vertical="center" wrapText="1"/>
      <protection hidden="1"/>
    </xf>
    <xf numFmtId="0" fontId="2" fillId="0" borderId="1" xfId="0" quotePrefix="1" applyFont="1" applyBorder="1" applyAlignment="1" applyProtection="1">
      <alignment horizontal="left" vertical="center" wrapText="1"/>
      <protection hidden="1"/>
    </xf>
    <xf numFmtId="0" fontId="2" fillId="0" borderId="1" xfId="0" applyFont="1" applyBorder="1" applyAlignment="1" applyProtection="1">
      <alignment horizontal="left" vertical="center" wrapText="1"/>
      <protection hidden="1"/>
    </xf>
    <xf numFmtId="0" fontId="31" fillId="5" borderId="28" xfId="0" applyFont="1" applyFill="1" applyBorder="1" applyAlignment="1" applyProtection="1">
      <alignment horizontal="center" vertical="center"/>
      <protection hidden="1"/>
    </xf>
    <xf numFmtId="0" fontId="61" fillId="5" borderId="28" xfId="0" quotePrefix="1" applyFont="1" applyFill="1" applyBorder="1" applyAlignment="1" applyProtection="1">
      <alignment horizontal="center" vertical="center"/>
      <protection hidden="1"/>
    </xf>
    <xf numFmtId="0" fontId="61" fillId="5" borderId="2" xfId="0" applyFont="1" applyFill="1" applyBorder="1" applyAlignment="1" applyProtection="1">
      <alignment horizontal="center" vertical="center"/>
      <protection hidden="1"/>
    </xf>
    <xf numFmtId="0" fontId="32" fillId="5" borderId="4" xfId="0" applyFont="1" applyFill="1" applyBorder="1" applyAlignment="1" applyProtection="1">
      <alignment horizontal="center" wrapText="1"/>
      <protection hidden="1"/>
    </xf>
    <xf numFmtId="0" fontId="32" fillId="5" borderId="0" xfId="0" applyFont="1" applyFill="1" applyAlignment="1" applyProtection="1">
      <alignment horizontal="center" wrapText="1"/>
      <protection hidden="1"/>
    </xf>
    <xf numFmtId="0" fontId="63" fillId="0" borderId="0" xfId="0" applyFont="1" applyAlignment="1" applyProtection="1">
      <alignment horizontal="center" vertical="center" wrapText="1"/>
      <protection hidden="1"/>
    </xf>
    <xf numFmtId="0" fontId="36" fillId="5" borderId="4" xfId="0" applyFont="1" applyFill="1" applyBorder="1" applyAlignment="1" applyProtection="1">
      <alignment horizontal="center" vertical="center"/>
      <protection hidden="1"/>
    </xf>
    <xf numFmtId="0" fontId="36" fillId="5" borderId="0" xfId="0" applyFont="1" applyFill="1" applyAlignment="1" applyProtection="1">
      <alignment horizontal="center" vertical="center"/>
      <protection hidden="1"/>
    </xf>
    <xf numFmtId="0" fontId="2" fillId="0" borderId="18" xfId="0" applyFont="1" applyBorder="1" applyAlignment="1" applyProtection="1">
      <alignment horizontal="left" vertical="center" wrapText="1"/>
      <protection hidden="1"/>
    </xf>
    <xf numFmtId="0" fontId="2" fillId="0" borderId="15" xfId="0" quotePrefix="1" applyFont="1" applyBorder="1" applyAlignment="1" applyProtection="1">
      <alignment horizontal="left" vertical="center" wrapText="1"/>
      <protection hidden="1"/>
    </xf>
    <xf numFmtId="0" fontId="31" fillId="5" borderId="13" xfId="0" applyFont="1" applyFill="1" applyBorder="1" applyAlignment="1" applyProtection="1">
      <alignment horizontal="center" vertical="center" wrapText="1"/>
      <protection hidden="1"/>
    </xf>
    <xf numFmtId="0" fontId="31" fillId="5" borderId="3" xfId="0" applyFont="1" applyFill="1" applyBorder="1" applyAlignment="1" applyProtection="1">
      <alignment horizontal="center" vertical="center" wrapText="1"/>
      <protection hidden="1"/>
    </xf>
    <xf numFmtId="0" fontId="53" fillId="0" borderId="0" xfId="0" applyFont="1" applyAlignment="1" applyProtection="1">
      <alignment horizontal="center" wrapText="1"/>
      <protection hidden="1"/>
    </xf>
    <xf numFmtId="0" fontId="69" fillId="0" borderId="28" xfId="0" applyFont="1" applyBorder="1" applyAlignment="1" applyProtection="1">
      <alignment horizontal="center" vertical="center" wrapText="1"/>
      <protection hidden="1"/>
    </xf>
    <xf numFmtId="0" fontId="69" fillId="0" borderId="2" xfId="0" applyFont="1" applyBorder="1" applyAlignment="1" applyProtection="1">
      <alignment horizontal="center" vertical="center" wrapText="1"/>
      <protection hidden="1"/>
    </xf>
    <xf numFmtId="0" fontId="6" fillId="0" borderId="5" xfId="0" applyFont="1" applyBorder="1" applyAlignment="1" applyProtection="1">
      <alignment horizontal="left" vertical="top" wrapText="1"/>
      <protection hidden="1"/>
    </xf>
    <xf numFmtId="0" fontId="6" fillId="0" borderId="1" xfId="0" applyFont="1" applyBorder="1" applyAlignment="1" applyProtection="1">
      <alignment horizontal="left" vertical="top" wrapText="1"/>
      <protection hidden="1"/>
    </xf>
    <xf numFmtId="0" fontId="6" fillId="0" borderId="31" xfId="0" applyFont="1" applyBorder="1" applyAlignment="1" applyProtection="1">
      <alignment horizontal="left" vertical="top" wrapText="1"/>
      <protection hidden="1"/>
    </xf>
    <xf numFmtId="49" fontId="6" fillId="0" borderId="5" xfId="0" applyNumberFormat="1" applyFont="1" applyBorder="1" applyAlignment="1" applyProtection="1">
      <alignment horizontal="left" vertical="top" wrapText="1"/>
      <protection hidden="1"/>
    </xf>
    <xf numFmtId="49" fontId="6" fillId="0" borderId="1" xfId="0" applyNumberFormat="1" applyFont="1" applyBorder="1" applyAlignment="1" applyProtection="1">
      <alignment horizontal="left" vertical="top" wrapText="1"/>
      <protection hidden="1"/>
    </xf>
    <xf numFmtId="49" fontId="6" fillId="0" borderId="31" xfId="0" applyNumberFormat="1" applyFont="1" applyBorder="1" applyAlignment="1" applyProtection="1">
      <alignment horizontal="left" vertical="top" wrapText="1"/>
      <protection hidden="1"/>
    </xf>
    <xf numFmtId="0" fontId="2" fillId="0" borderId="1" xfId="0" applyFont="1" applyBorder="1" applyAlignment="1" applyProtection="1">
      <alignment horizontal="left" vertical="top" wrapText="1"/>
      <protection hidden="1"/>
    </xf>
    <xf numFmtId="49" fontId="6" fillId="0" borderId="5" xfId="0" applyNumberFormat="1" applyFont="1" applyBorder="1" applyAlignment="1" applyProtection="1">
      <alignment horizontal="left" wrapText="1"/>
      <protection hidden="1"/>
    </xf>
    <xf numFmtId="49" fontId="6" fillId="0" borderId="1" xfId="0" applyNumberFormat="1" applyFont="1" applyBorder="1" applyAlignment="1" applyProtection="1">
      <alignment horizontal="left" wrapText="1"/>
      <protection hidden="1"/>
    </xf>
    <xf numFmtId="49" fontId="6" fillId="0" borderId="31" xfId="0" applyNumberFormat="1" applyFont="1" applyBorder="1" applyAlignment="1" applyProtection="1">
      <alignment horizontal="left" wrapText="1"/>
      <protection hidden="1"/>
    </xf>
    <xf numFmtId="0" fontId="31" fillId="5" borderId="13" xfId="0" applyFont="1" applyFill="1" applyBorder="1" applyAlignment="1" applyProtection="1">
      <alignment horizontal="left" vertical="center" wrapText="1"/>
      <protection hidden="1"/>
    </xf>
    <xf numFmtId="0" fontId="31" fillId="5" borderId="3" xfId="0" applyFont="1" applyFill="1" applyBorder="1" applyAlignment="1" applyProtection="1">
      <alignment horizontal="left" vertical="center" wrapText="1"/>
      <protection hidden="1"/>
    </xf>
    <xf numFmtId="0" fontId="45" fillId="5" borderId="4" xfId="0" applyFont="1" applyFill="1" applyBorder="1" applyAlignment="1" applyProtection="1">
      <alignment horizontal="right" vertical="center"/>
      <protection hidden="1"/>
    </xf>
    <xf numFmtId="0" fontId="45" fillId="5" borderId="0" xfId="0" applyFont="1" applyFill="1" applyAlignment="1" applyProtection="1">
      <alignment horizontal="right" vertical="center"/>
      <protection hidden="1"/>
    </xf>
    <xf numFmtId="14" fontId="45" fillId="5" borderId="0" xfId="0" applyNumberFormat="1" applyFont="1" applyFill="1" applyAlignment="1" applyProtection="1">
      <alignment horizontal="center" vertical="center"/>
      <protection hidden="1"/>
    </xf>
    <xf numFmtId="0" fontId="4" fillId="0" borderId="0" xfId="0" applyFont="1" applyAlignment="1" applyProtection="1">
      <alignment horizontal="right" vertical="center"/>
      <protection hidden="1"/>
    </xf>
    <xf numFmtId="0" fontId="6" fillId="0" borderId="12" xfId="0" applyFont="1" applyBorder="1" applyAlignment="1" applyProtection="1">
      <alignment horizontal="center" wrapText="1"/>
      <protection hidden="1"/>
    </xf>
    <xf numFmtId="0" fontId="4" fillId="0" borderId="0" xfId="0" applyFont="1" applyAlignment="1" applyProtection="1">
      <alignment horizontal="left" vertical="top" wrapText="1"/>
      <protection hidden="1"/>
    </xf>
    <xf numFmtId="0" fontId="21" fillId="0" borderId="51" xfId="0" applyFont="1" applyBorder="1" applyAlignment="1" applyProtection="1">
      <alignment horizontal="center" vertical="top" textRotation="180" wrapText="1"/>
      <protection hidden="1"/>
    </xf>
    <xf numFmtId="0" fontId="21" fillId="0" borderId="52" xfId="0" applyFont="1" applyBorder="1" applyAlignment="1" applyProtection="1">
      <alignment horizontal="center" vertical="top" textRotation="180" wrapText="1"/>
      <protection hidden="1"/>
    </xf>
    <xf numFmtId="0" fontId="21" fillId="0" borderId="12" xfId="0" applyFont="1" applyBorder="1" applyAlignment="1" applyProtection="1">
      <alignment horizontal="center" vertical="top" textRotation="180" wrapText="1"/>
      <protection hidden="1"/>
    </xf>
    <xf numFmtId="0" fontId="21" fillId="0" borderId="53" xfId="0" applyFont="1" applyBorder="1" applyAlignment="1" applyProtection="1">
      <alignment horizontal="center" vertical="top" textRotation="180" wrapText="1"/>
      <protection hidden="1"/>
    </xf>
    <xf numFmtId="44" fontId="60" fillId="0" borderId="5" xfId="3" applyFont="1" applyBorder="1" applyAlignment="1" applyProtection="1">
      <alignment horizontal="center" vertical="center" wrapText="1"/>
      <protection hidden="1"/>
    </xf>
    <xf numFmtId="44" fontId="60" fillId="0" borderId="1" xfId="3" applyFont="1" applyBorder="1" applyAlignment="1" applyProtection="1">
      <alignment horizontal="center" vertical="center" wrapText="1"/>
      <protection hidden="1"/>
    </xf>
    <xf numFmtId="0" fontId="31" fillId="5" borderId="1" xfId="0" applyFont="1" applyFill="1" applyBorder="1" applyAlignment="1" applyProtection="1">
      <alignment horizontal="center" vertical="center"/>
      <protection hidden="1"/>
    </xf>
    <xf numFmtId="0" fontId="72" fillId="0" borderId="13" xfId="6" applyNumberFormat="1" applyFont="1" applyFill="1" applyBorder="1" applyAlignment="1" applyProtection="1">
      <alignment horizontal="center" vertical="center" wrapText="1"/>
      <protection hidden="1"/>
    </xf>
    <xf numFmtId="0" fontId="72" fillId="0" borderId="3" xfId="6" applyNumberFormat="1" applyFont="1" applyFill="1" applyBorder="1" applyAlignment="1" applyProtection="1">
      <alignment horizontal="center" vertical="center" wrapText="1"/>
      <protection hidden="1"/>
    </xf>
    <xf numFmtId="0" fontId="72" fillId="0" borderId="11" xfId="6" applyNumberFormat="1" applyFont="1" applyFill="1" applyBorder="1" applyAlignment="1" applyProtection="1">
      <alignment horizontal="center" vertical="center" wrapText="1"/>
      <protection hidden="1"/>
    </xf>
    <xf numFmtId="0" fontId="47" fillId="0" borderId="0" xfId="0" applyFont="1" applyAlignment="1" applyProtection="1">
      <alignment horizontal="right" vertical="center" wrapText="1"/>
      <protection hidden="1"/>
    </xf>
    <xf numFmtId="0" fontId="44" fillId="5" borderId="4" xfId="0" applyFont="1" applyFill="1" applyBorder="1" applyAlignment="1" applyProtection="1">
      <alignment horizontal="left" vertical="center" wrapText="1"/>
      <protection hidden="1"/>
    </xf>
    <xf numFmtId="0" fontId="44" fillId="5" borderId="0" xfId="0" applyFont="1" applyFill="1" applyAlignment="1" applyProtection="1">
      <alignment horizontal="left" vertical="center" wrapText="1"/>
      <protection hidden="1"/>
    </xf>
    <xf numFmtId="0" fontId="44" fillId="5" borderId="13" xfId="0" applyFont="1" applyFill="1" applyBorder="1" applyAlignment="1" applyProtection="1">
      <alignment horizontal="left" vertical="center" wrapText="1"/>
      <protection hidden="1"/>
    </xf>
    <xf numFmtId="0" fontId="44" fillId="5" borderId="3" xfId="0" applyFont="1" applyFill="1" applyBorder="1" applyAlignment="1" applyProtection="1">
      <alignment horizontal="left" vertical="center" wrapText="1"/>
      <protection hidden="1"/>
    </xf>
    <xf numFmtId="0" fontId="72" fillId="0" borderId="28" xfId="6" applyNumberFormat="1" applyFont="1" applyFill="1" applyBorder="1" applyAlignment="1" applyProtection="1">
      <alignment horizontal="center" vertical="center" wrapText="1"/>
      <protection hidden="1"/>
    </xf>
    <xf numFmtId="0" fontId="72" fillId="0" borderId="2" xfId="6" applyNumberFormat="1" applyFont="1" applyFill="1" applyBorder="1" applyAlignment="1" applyProtection="1">
      <alignment horizontal="center" vertical="center" wrapText="1"/>
      <protection hidden="1"/>
    </xf>
    <xf numFmtId="0" fontId="36" fillId="5" borderId="13" xfId="0" applyFont="1" applyFill="1" applyBorder="1" applyAlignment="1" applyProtection="1">
      <alignment horizontal="center" vertical="center"/>
      <protection hidden="1"/>
    </xf>
    <xf numFmtId="0" fontId="36" fillId="5" borderId="3" xfId="0" applyFont="1" applyFill="1" applyBorder="1" applyAlignment="1" applyProtection="1">
      <alignment horizontal="center" vertical="center"/>
      <protection hidden="1"/>
    </xf>
    <xf numFmtId="0" fontId="6" fillId="0" borderId="4" xfId="0" applyFont="1" applyBorder="1" applyAlignment="1" applyProtection="1">
      <alignment horizontal="center" vertical="center" wrapText="1"/>
      <protection hidden="1"/>
    </xf>
    <xf numFmtId="0" fontId="34" fillId="0" borderId="31" xfId="0" applyFont="1" applyBorder="1" applyAlignment="1" applyProtection="1">
      <alignment horizontal="center" vertical="center"/>
      <protection hidden="1"/>
    </xf>
    <xf numFmtId="0" fontId="34" fillId="0" borderId="2" xfId="0" applyFont="1" applyBorder="1" applyAlignment="1" applyProtection="1">
      <alignment horizontal="center" vertical="center"/>
      <protection hidden="1"/>
    </xf>
    <xf numFmtId="0" fontId="34" fillId="0" borderId="27" xfId="0" applyFont="1" applyBorder="1" applyAlignment="1" applyProtection="1">
      <alignment horizontal="center" vertical="center"/>
      <protection hidden="1"/>
    </xf>
    <xf numFmtId="0" fontId="23" fillId="0" borderId="51" xfId="0" applyFont="1" applyBorder="1" applyAlignment="1" applyProtection="1">
      <alignment horizontal="center" vertical="center" textRotation="180"/>
      <protection hidden="1"/>
    </xf>
    <xf numFmtId="0" fontId="23" fillId="0" borderId="52" xfId="0" applyFont="1" applyBorder="1" applyAlignment="1" applyProtection="1">
      <alignment horizontal="center" vertical="center" textRotation="180"/>
      <protection hidden="1"/>
    </xf>
    <xf numFmtId="0" fontId="23" fillId="0" borderId="53" xfId="0" applyFont="1" applyBorder="1" applyAlignment="1" applyProtection="1">
      <alignment horizontal="center" vertical="center" textRotation="180"/>
      <protection hidden="1"/>
    </xf>
    <xf numFmtId="0" fontId="4" fillId="0" borderId="4" xfId="0" applyFont="1" applyBorder="1" applyAlignment="1" applyProtection="1">
      <alignment horizontal="center" vertical="center" wrapText="1"/>
      <protection hidden="1"/>
    </xf>
    <xf numFmtId="0" fontId="41" fillId="5" borderId="4" xfId="0" applyFont="1" applyFill="1" applyBorder="1" applyAlignment="1" applyProtection="1">
      <alignment horizontal="center" vertical="center" wrapText="1"/>
      <protection hidden="1"/>
    </xf>
    <xf numFmtId="0" fontId="41" fillId="5" borderId="0" xfId="0" applyFont="1" applyFill="1" applyAlignment="1" applyProtection="1">
      <alignment horizontal="center" vertical="center" wrapText="1"/>
      <protection hidden="1"/>
    </xf>
    <xf numFmtId="0" fontId="57" fillId="5" borderId="0" xfId="0" applyFont="1" applyFill="1" applyAlignment="1" applyProtection="1">
      <alignment vertical="center" wrapText="1"/>
      <protection hidden="1"/>
    </xf>
    <xf numFmtId="0" fontId="13" fillId="0" borderId="16" xfId="0" applyFont="1" applyBorder="1" applyAlignment="1" applyProtection="1">
      <alignment horizontal="right" vertical="center" wrapText="1"/>
      <protection hidden="1"/>
    </xf>
    <xf numFmtId="0" fontId="13" fillId="0" borderId="15" xfId="0" applyFont="1" applyBorder="1" applyAlignment="1" applyProtection="1">
      <alignment horizontal="right" vertical="center" wrapText="1"/>
      <protection hidden="1"/>
    </xf>
    <xf numFmtId="0" fontId="16" fillId="0" borderId="22" xfId="0" applyFont="1" applyBorder="1" applyAlignment="1" applyProtection="1">
      <alignment horizontal="center" vertical="center" wrapText="1"/>
      <protection hidden="1"/>
    </xf>
    <xf numFmtId="0" fontId="16" fillId="0" borderId="21" xfId="0" applyFont="1" applyBorder="1" applyAlignment="1" applyProtection="1">
      <alignment horizontal="center" vertical="center" wrapText="1"/>
      <protection hidden="1"/>
    </xf>
    <xf numFmtId="0" fontId="71" fillId="0" borderId="31" xfId="0" applyFont="1" applyBorder="1" applyAlignment="1" applyProtection="1">
      <alignment horizontal="center" vertical="center" wrapText="1"/>
      <protection hidden="1"/>
    </xf>
    <xf numFmtId="0" fontId="71" fillId="0" borderId="2" xfId="0" applyFont="1" applyBorder="1" applyAlignment="1" applyProtection="1">
      <alignment horizontal="center" vertical="center" wrapText="1"/>
      <protection hidden="1"/>
    </xf>
    <xf numFmtId="0" fontId="71" fillId="0" borderId="27" xfId="0" applyFont="1" applyBorder="1" applyAlignment="1" applyProtection="1">
      <alignment horizontal="center" vertical="center" wrapText="1"/>
      <protection hidden="1"/>
    </xf>
    <xf numFmtId="0" fontId="6" fillId="0" borderId="21" xfId="0" applyFont="1" applyBorder="1" applyAlignment="1" applyProtection="1">
      <alignment horizontal="center" vertical="center" wrapText="1"/>
      <protection hidden="1"/>
    </xf>
  </cellXfs>
  <cellStyles count="15">
    <cellStyle name="Hipervínculo 2" xfId="1" xr:uid="{00000000-0005-0000-0000-000001000000}"/>
    <cellStyle name="Millares 2" xfId="2" xr:uid="{00000000-0005-0000-0000-000002000000}"/>
    <cellStyle name="Moneda" xfId="3" builtinId="4"/>
    <cellStyle name="Moneda 2" xfId="4" xr:uid="{00000000-0005-0000-0000-000004000000}"/>
    <cellStyle name="Moneda 2 2" xfId="5" xr:uid="{00000000-0005-0000-0000-000005000000}"/>
    <cellStyle name="Moneda 2 2 2" xfId="6" xr:uid="{00000000-0005-0000-0000-000006000000}"/>
    <cellStyle name="Moneda 3" xfId="7" xr:uid="{00000000-0005-0000-0000-000007000000}"/>
    <cellStyle name="Moneda 3 2" xfId="8" xr:uid="{00000000-0005-0000-0000-000008000000}"/>
    <cellStyle name="Normal" xfId="0" builtinId="0"/>
    <cellStyle name="Normal 2" xfId="9" xr:uid="{00000000-0005-0000-0000-00000A000000}"/>
    <cellStyle name="Normal 2 2" xfId="10" xr:uid="{00000000-0005-0000-0000-00000B000000}"/>
    <cellStyle name="Normal 3" xfId="11" xr:uid="{00000000-0005-0000-0000-00000C000000}"/>
    <cellStyle name="Normal 3 2" xfId="14" xr:uid="{E1AFFA53-2D13-40F9-B4E1-5D6B45758990}"/>
    <cellStyle name="Porcentual 2" xfId="12" xr:uid="{00000000-0005-0000-0000-00000D000000}"/>
    <cellStyle name="Porcentual 2 2" xfId="13" xr:uid="{00000000-0005-0000-0000-00000E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E32963"/>
      <color rgb="FFF60052"/>
      <color rgb="FF990033"/>
      <color rgb="FF006600"/>
      <color rgb="FFD41643"/>
      <color rgb="FFCC0066"/>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1.emf"/><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1.emf"/><Relationship Id="rId1" Type="http://schemas.openxmlformats.org/officeDocument/2006/relationships/image" Target="../media/image2.jpeg"/></Relationships>
</file>

<file path=xl/drawings/_rels/drawing6.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3.png"/><Relationship Id="rId1" Type="http://schemas.openxmlformats.org/officeDocument/2006/relationships/image" Target="../media/image1.emf"/></Relationships>
</file>

<file path=xl/drawings/_rels/drawing10.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image" Target="../media/image3.png"/><Relationship Id="rId1" Type="http://schemas.openxmlformats.org/officeDocument/2006/relationships/image" Target="../media/image1.emf"/></Relationships>
</file>

<file path=xl/drawings/_rels/drawing1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12</xdr:col>
      <xdr:colOff>771525</xdr:colOff>
      <xdr:row>32</xdr:row>
      <xdr:rowOff>0</xdr:rowOff>
    </xdr:from>
    <xdr:to>
      <xdr:col>13</xdr:col>
      <xdr:colOff>0</xdr:colOff>
      <xdr:row>32</xdr:row>
      <xdr:rowOff>0</xdr:rowOff>
    </xdr:to>
    <xdr:sp macro="" textlink="">
      <xdr:nvSpPr>
        <xdr:cNvPr id="2" name="Line 11">
          <a:extLst>
            <a:ext uri="{FF2B5EF4-FFF2-40B4-BE49-F238E27FC236}">
              <a16:creationId xmlns:a16="http://schemas.microsoft.com/office/drawing/2014/main" id="{37AC58E9-D9C2-439B-819D-01C5096482C1}"/>
            </a:ext>
          </a:extLst>
        </xdr:cNvPr>
        <xdr:cNvSpPr>
          <a:spLocks noChangeShapeType="1"/>
        </xdr:cNvSpPr>
      </xdr:nvSpPr>
      <xdr:spPr bwMode="auto">
        <a:xfrm>
          <a:off x="8620125" y="6505575"/>
          <a:ext cx="85725"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32</xdr:row>
      <xdr:rowOff>0</xdr:rowOff>
    </xdr:from>
    <xdr:to>
      <xdr:col>12</xdr:col>
      <xdr:colOff>742950</xdr:colOff>
      <xdr:row>32</xdr:row>
      <xdr:rowOff>0</xdr:rowOff>
    </xdr:to>
    <xdr:sp macro="" textlink="">
      <xdr:nvSpPr>
        <xdr:cNvPr id="3" name="Line 11">
          <a:extLst>
            <a:ext uri="{FF2B5EF4-FFF2-40B4-BE49-F238E27FC236}">
              <a16:creationId xmlns:a16="http://schemas.microsoft.com/office/drawing/2014/main" id="{8E25D89E-9EA0-4CC9-955D-1D0389C6701A}"/>
            </a:ext>
          </a:extLst>
        </xdr:cNvPr>
        <xdr:cNvSpPr>
          <a:spLocks noChangeShapeType="1"/>
        </xdr:cNvSpPr>
      </xdr:nvSpPr>
      <xdr:spPr bwMode="auto">
        <a:xfrm>
          <a:off x="7848600" y="6505575"/>
          <a:ext cx="742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4" name="Line 14">
          <a:extLst>
            <a:ext uri="{FF2B5EF4-FFF2-40B4-BE49-F238E27FC236}">
              <a16:creationId xmlns:a16="http://schemas.microsoft.com/office/drawing/2014/main" id="{48D708C3-82E1-4F94-9D1C-7F81223A7AC1}"/>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5" name="Line 15">
          <a:extLst>
            <a:ext uri="{FF2B5EF4-FFF2-40B4-BE49-F238E27FC236}">
              <a16:creationId xmlns:a16="http://schemas.microsoft.com/office/drawing/2014/main" id="{E8FFBBEC-615A-406A-8259-FCD9A103BBAA}"/>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6" name="Line 16">
          <a:extLst>
            <a:ext uri="{FF2B5EF4-FFF2-40B4-BE49-F238E27FC236}">
              <a16:creationId xmlns:a16="http://schemas.microsoft.com/office/drawing/2014/main" id="{E5DC18C2-F401-4163-A3EE-28FE38E69E7E}"/>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7" name="Line 17">
          <a:extLst>
            <a:ext uri="{FF2B5EF4-FFF2-40B4-BE49-F238E27FC236}">
              <a16:creationId xmlns:a16="http://schemas.microsoft.com/office/drawing/2014/main" id="{B54BB869-331B-473B-B57B-7566E9DF24B0}"/>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8" name="Line 18">
          <a:extLst>
            <a:ext uri="{FF2B5EF4-FFF2-40B4-BE49-F238E27FC236}">
              <a16:creationId xmlns:a16="http://schemas.microsoft.com/office/drawing/2014/main" id="{8C163967-E6DD-4063-84BB-B5892ED01350}"/>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9" name="Line 19">
          <a:extLst>
            <a:ext uri="{FF2B5EF4-FFF2-40B4-BE49-F238E27FC236}">
              <a16:creationId xmlns:a16="http://schemas.microsoft.com/office/drawing/2014/main" id="{CACBA1A1-6042-4DFF-8E76-A2D1ED8C6AE6}"/>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10" name="Line 20">
          <a:extLst>
            <a:ext uri="{FF2B5EF4-FFF2-40B4-BE49-F238E27FC236}">
              <a16:creationId xmlns:a16="http://schemas.microsoft.com/office/drawing/2014/main" id="{60F4E3B7-0297-4C42-8AFF-B256118B3118}"/>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1504</xdr:rowOff>
    </xdr:from>
    <xdr:to>
      <xdr:col>5</xdr:col>
      <xdr:colOff>0</xdr:colOff>
      <xdr:row>32</xdr:row>
      <xdr:rowOff>1504</xdr:rowOff>
    </xdr:to>
    <xdr:sp macro="" textlink="">
      <xdr:nvSpPr>
        <xdr:cNvPr id="11" name="Line 21">
          <a:extLst>
            <a:ext uri="{FF2B5EF4-FFF2-40B4-BE49-F238E27FC236}">
              <a16:creationId xmlns:a16="http://schemas.microsoft.com/office/drawing/2014/main" id="{838E6A66-2504-4EE6-8E53-2F93DA6C8EF2}"/>
            </a:ext>
          </a:extLst>
        </xdr:cNvPr>
        <xdr:cNvSpPr>
          <a:spLocks noChangeShapeType="1"/>
        </xdr:cNvSpPr>
      </xdr:nvSpPr>
      <xdr:spPr bwMode="auto">
        <a:xfrm>
          <a:off x="2266950" y="6507079"/>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161925</xdr:colOff>
      <xdr:row>1</xdr:row>
      <xdr:rowOff>128202</xdr:rowOff>
    </xdr:from>
    <xdr:to>
      <xdr:col>2</xdr:col>
      <xdr:colOff>626575</xdr:colOff>
      <xdr:row>3</xdr:row>
      <xdr:rowOff>215431</xdr:rowOff>
    </xdr:to>
    <xdr:pic>
      <xdr:nvPicPr>
        <xdr:cNvPr id="15" name="Imagen 14">
          <a:extLst>
            <a:ext uri="{FF2B5EF4-FFF2-40B4-BE49-F238E27FC236}">
              <a16:creationId xmlns:a16="http://schemas.microsoft.com/office/drawing/2014/main" id="{E471BADE-EFD7-4CF8-B96A-952702251E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1925" y="728277"/>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695324</xdr:colOff>
      <xdr:row>1</xdr:row>
      <xdr:rowOff>76200</xdr:rowOff>
    </xdr:from>
    <xdr:to>
      <xdr:col>13</xdr:col>
      <xdr:colOff>361949</xdr:colOff>
      <xdr:row>3</xdr:row>
      <xdr:rowOff>314325</xdr:rowOff>
    </xdr:to>
    <xdr:pic>
      <xdr:nvPicPr>
        <xdr:cNvPr id="19" name="Imagen 22">
          <a:extLst>
            <a:ext uri="{FF2B5EF4-FFF2-40B4-BE49-F238E27FC236}">
              <a16:creationId xmlns:a16="http://schemas.microsoft.com/office/drawing/2014/main" id="{6582F64B-4F29-4683-B00F-A63114DBE75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5801" t="6137" r="71315" b="50385"/>
        <a:stretch>
          <a:fillRect/>
        </a:stretch>
      </xdr:blipFill>
      <xdr:spPr bwMode="auto">
        <a:xfrm>
          <a:off x="8505824" y="809625"/>
          <a:ext cx="619125" cy="619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333375</xdr:colOff>
      <xdr:row>0</xdr:row>
      <xdr:rowOff>520596</xdr:rowOff>
    </xdr:to>
    <xdr:pic>
      <xdr:nvPicPr>
        <xdr:cNvPr id="17" name="Picture 18" descr="Ocesa LINQ | Our Work | Lumston">
          <a:extLst>
            <a:ext uri="{FF2B5EF4-FFF2-40B4-BE49-F238E27FC236}">
              <a16:creationId xmlns:a16="http://schemas.microsoft.com/office/drawing/2014/main" id="{C8EEEBE8-B268-A94D-1B0A-33ECAE834B34}"/>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12</xdr:col>
      <xdr:colOff>533399</xdr:colOff>
      <xdr:row>1</xdr:row>
      <xdr:rowOff>47625</xdr:rowOff>
    </xdr:from>
    <xdr:to>
      <xdr:col>14</xdr:col>
      <xdr:colOff>123824</xdr:colOff>
      <xdr:row>3</xdr:row>
      <xdr:rowOff>304800</xdr:rowOff>
    </xdr:to>
    <xdr:pic>
      <xdr:nvPicPr>
        <xdr:cNvPr id="136615" name="Imagen 22">
          <a:extLst>
            <a:ext uri="{FF2B5EF4-FFF2-40B4-BE49-F238E27FC236}">
              <a16:creationId xmlns:a16="http://schemas.microsoft.com/office/drawing/2014/main" id="{00000000-0008-0000-0100-0000A71502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5801" t="6137" r="71315" b="50385"/>
        <a:stretch>
          <a:fillRect/>
        </a:stretch>
      </xdr:blipFill>
      <xdr:spPr bwMode="auto">
        <a:xfrm>
          <a:off x="8543924" y="676275"/>
          <a:ext cx="638175"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0</xdr:colOff>
      <xdr:row>32</xdr:row>
      <xdr:rowOff>0</xdr:rowOff>
    </xdr:from>
    <xdr:to>
      <xdr:col>13</xdr:col>
      <xdr:colOff>0</xdr:colOff>
      <xdr:row>32</xdr:row>
      <xdr:rowOff>0</xdr:rowOff>
    </xdr:to>
    <xdr:sp macro="" textlink="">
      <xdr:nvSpPr>
        <xdr:cNvPr id="2" name="Line 11">
          <a:extLst>
            <a:ext uri="{FF2B5EF4-FFF2-40B4-BE49-F238E27FC236}">
              <a16:creationId xmlns:a16="http://schemas.microsoft.com/office/drawing/2014/main" id="{4DE9D8B5-D0C7-4FB2-B0C4-5C2933F795C0}"/>
            </a:ext>
          </a:extLst>
        </xdr:cNvPr>
        <xdr:cNvSpPr>
          <a:spLocks noChangeShapeType="1"/>
        </xdr:cNvSpPr>
      </xdr:nvSpPr>
      <xdr:spPr bwMode="auto">
        <a:xfrm>
          <a:off x="8553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32</xdr:row>
      <xdr:rowOff>0</xdr:rowOff>
    </xdr:from>
    <xdr:to>
      <xdr:col>12</xdr:col>
      <xdr:colOff>742950</xdr:colOff>
      <xdr:row>32</xdr:row>
      <xdr:rowOff>0</xdr:rowOff>
    </xdr:to>
    <xdr:sp macro="" textlink="">
      <xdr:nvSpPr>
        <xdr:cNvPr id="4" name="Line 11">
          <a:extLst>
            <a:ext uri="{FF2B5EF4-FFF2-40B4-BE49-F238E27FC236}">
              <a16:creationId xmlns:a16="http://schemas.microsoft.com/office/drawing/2014/main" id="{9345D586-840E-4E8E-9486-7D311CD3AE0C}"/>
            </a:ext>
          </a:extLst>
        </xdr:cNvPr>
        <xdr:cNvSpPr>
          <a:spLocks noChangeShapeType="1"/>
        </xdr:cNvSpPr>
      </xdr:nvSpPr>
      <xdr:spPr bwMode="auto">
        <a:xfrm>
          <a:off x="7791450" y="6648450"/>
          <a:ext cx="742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5" name="Line 14">
          <a:extLst>
            <a:ext uri="{FF2B5EF4-FFF2-40B4-BE49-F238E27FC236}">
              <a16:creationId xmlns:a16="http://schemas.microsoft.com/office/drawing/2014/main" id="{FC3DBEBD-13B3-441C-BAA1-EAB06A3CD5BB}"/>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6" name="Line 15">
          <a:extLst>
            <a:ext uri="{FF2B5EF4-FFF2-40B4-BE49-F238E27FC236}">
              <a16:creationId xmlns:a16="http://schemas.microsoft.com/office/drawing/2014/main" id="{D0F7A12E-FDFD-4CCA-A03F-370533CC96E5}"/>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7" name="Line 16">
          <a:extLst>
            <a:ext uri="{FF2B5EF4-FFF2-40B4-BE49-F238E27FC236}">
              <a16:creationId xmlns:a16="http://schemas.microsoft.com/office/drawing/2014/main" id="{8A84F1F3-A333-4B78-B5B5-21A3F76B8B2B}"/>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8" name="Line 17">
          <a:extLst>
            <a:ext uri="{FF2B5EF4-FFF2-40B4-BE49-F238E27FC236}">
              <a16:creationId xmlns:a16="http://schemas.microsoft.com/office/drawing/2014/main" id="{9311EB7D-B6B2-4281-B495-DD6889865B78}"/>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9" name="Line 18">
          <a:extLst>
            <a:ext uri="{FF2B5EF4-FFF2-40B4-BE49-F238E27FC236}">
              <a16:creationId xmlns:a16="http://schemas.microsoft.com/office/drawing/2014/main" id="{4D23B89C-24C8-47BE-87F6-6666D9AB904F}"/>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0" name="Line 19">
          <a:extLst>
            <a:ext uri="{FF2B5EF4-FFF2-40B4-BE49-F238E27FC236}">
              <a16:creationId xmlns:a16="http://schemas.microsoft.com/office/drawing/2014/main" id="{BD90D537-D97D-4772-BEC7-00DBF7477011}"/>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1" name="Line 20">
          <a:extLst>
            <a:ext uri="{FF2B5EF4-FFF2-40B4-BE49-F238E27FC236}">
              <a16:creationId xmlns:a16="http://schemas.microsoft.com/office/drawing/2014/main" id="{4F87332C-5698-4C18-90DA-33FF6D9EB494}"/>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2" name="Line 21">
          <a:extLst>
            <a:ext uri="{FF2B5EF4-FFF2-40B4-BE49-F238E27FC236}">
              <a16:creationId xmlns:a16="http://schemas.microsoft.com/office/drawing/2014/main" id="{A7AEA20E-8639-4E6C-AF3B-7015CF2462B3}"/>
            </a:ext>
          </a:extLst>
        </xdr:cNvPr>
        <xdr:cNvSpPr>
          <a:spLocks noChangeShapeType="1"/>
        </xdr:cNvSpPr>
      </xdr:nvSpPr>
      <xdr:spPr bwMode="auto">
        <a:xfrm>
          <a:off x="2457450" y="66484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161925</xdr:colOff>
      <xdr:row>1</xdr:row>
      <xdr:rowOff>104775</xdr:rowOff>
    </xdr:from>
    <xdr:to>
      <xdr:col>2</xdr:col>
      <xdr:colOff>569425</xdr:colOff>
      <xdr:row>3</xdr:row>
      <xdr:rowOff>192004</xdr:rowOff>
    </xdr:to>
    <xdr:pic>
      <xdr:nvPicPr>
        <xdr:cNvPr id="17" name="Imagen 16">
          <a:extLst>
            <a:ext uri="{FF2B5EF4-FFF2-40B4-BE49-F238E27FC236}">
              <a16:creationId xmlns:a16="http://schemas.microsoft.com/office/drawing/2014/main" id="{43DE1672-087F-4C85-96DA-FE5B93A5458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61925" y="733425"/>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304800</xdr:colOff>
      <xdr:row>0</xdr:row>
      <xdr:rowOff>520596</xdr:rowOff>
    </xdr:to>
    <xdr:pic>
      <xdr:nvPicPr>
        <xdr:cNvPr id="3" name="Picture 18" descr="Ocesa LINQ | Our Work | Lumston">
          <a:extLst>
            <a:ext uri="{FF2B5EF4-FFF2-40B4-BE49-F238E27FC236}">
              <a16:creationId xmlns:a16="http://schemas.microsoft.com/office/drawing/2014/main" id="{AF3493B9-17CA-4E6E-8E25-AF20554CC441}"/>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13</xdr:col>
      <xdr:colOff>0</xdr:colOff>
      <xdr:row>32</xdr:row>
      <xdr:rowOff>0</xdr:rowOff>
    </xdr:from>
    <xdr:to>
      <xdr:col>13</xdr:col>
      <xdr:colOff>0</xdr:colOff>
      <xdr:row>32</xdr:row>
      <xdr:rowOff>0</xdr:rowOff>
    </xdr:to>
    <xdr:sp macro="" textlink="">
      <xdr:nvSpPr>
        <xdr:cNvPr id="4" name="Line 11">
          <a:extLst>
            <a:ext uri="{FF2B5EF4-FFF2-40B4-BE49-F238E27FC236}">
              <a16:creationId xmlns:a16="http://schemas.microsoft.com/office/drawing/2014/main" id="{19DBE4C5-E15C-4051-85A4-B72929E9C129}"/>
            </a:ext>
          </a:extLst>
        </xdr:cNvPr>
        <xdr:cNvSpPr>
          <a:spLocks noChangeShapeType="1"/>
        </xdr:cNvSpPr>
      </xdr:nvSpPr>
      <xdr:spPr bwMode="auto">
        <a:xfrm>
          <a:off x="8572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32</xdr:row>
      <xdr:rowOff>0</xdr:rowOff>
    </xdr:from>
    <xdr:to>
      <xdr:col>12</xdr:col>
      <xdr:colOff>742950</xdr:colOff>
      <xdr:row>32</xdr:row>
      <xdr:rowOff>0</xdr:rowOff>
    </xdr:to>
    <xdr:sp macro="" textlink="">
      <xdr:nvSpPr>
        <xdr:cNvPr id="5" name="Line 11">
          <a:extLst>
            <a:ext uri="{FF2B5EF4-FFF2-40B4-BE49-F238E27FC236}">
              <a16:creationId xmlns:a16="http://schemas.microsoft.com/office/drawing/2014/main" id="{BE0A227F-E547-4203-8AC0-AC8971421A1C}"/>
            </a:ext>
          </a:extLst>
        </xdr:cNvPr>
        <xdr:cNvSpPr>
          <a:spLocks noChangeShapeType="1"/>
        </xdr:cNvSpPr>
      </xdr:nvSpPr>
      <xdr:spPr bwMode="auto">
        <a:xfrm>
          <a:off x="7810500" y="7000875"/>
          <a:ext cx="742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6" name="Line 14">
          <a:extLst>
            <a:ext uri="{FF2B5EF4-FFF2-40B4-BE49-F238E27FC236}">
              <a16:creationId xmlns:a16="http://schemas.microsoft.com/office/drawing/2014/main" id="{F86D5FA6-C55C-469D-AC6C-EDEDAC2B05B5}"/>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7" name="Line 15">
          <a:extLst>
            <a:ext uri="{FF2B5EF4-FFF2-40B4-BE49-F238E27FC236}">
              <a16:creationId xmlns:a16="http://schemas.microsoft.com/office/drawing/2014/main" id="{55E32DEE-1927-4EC8-A5A0-255B7FCC5925}"/>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8" name="Line 16">
          <a:extLst>
            <a:ext uri="{FF2B5EF4-FFF2-40B4-BE49-F238E27FC236}">
              <a16:creationId xmlns:a16="http://schemas.microsoft.com/office/drawing/2014/main" id="{D1B6A84C-4798-4C98-8BF9-89E06CC5596A}"/>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9" name="Line 17">
          <a:extLst>
            <a:ext uri="{FF2B5EF4-FFF2-40B4-BE49-F238E27FC236}">
              <a16:creationId xmlns:a16="http://schemas.microsoft.com/office/drawing/2014/main" id="{6A3DE1B2-49E9-4E2A-9F08-8877D51275B4}"/>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0" name="Line 18">
          <a:extLst>
            <a:ext uri="{FF2B5EF4-FFF2-40B4-BE49-F238E27FC236}">
              <a16:creationId xmlns:a16="http://schemas.microsoft.com/office/drawing/2014/main" id="{27883799-427E-47B3-86FC-D6BAD3FCEB08}"/>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1" name="Line 19">
          <a:extLst>
            <a:ext uri="{FF2B5EF4-FFF2-40B4-BE49-F238E27FC236}">
              <a16:creationId xmlns:a16="http://schemas.microsoft.com/office/drawing/2014/main" id="{233E9B54-C54C-4386-B8A8-1B25752A8482}"/>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2" name="Line 20">
          <a:extLst>
            <a:ext uri="{FF2B5EF4-FFF2-40B4-BE49-F238E27FC236}">
              <a16:creationId xmlns:a16="http://schemas.microsoft.com/office/drawing/2014/main" id="{4A30747E-2137-4D48-AFA8-2318797F494A}"/>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3" name="Line 21">
          <a:extLst>
            <a:ext uri="{FF2B5EF4-FFF2-40B4-BE49-F238E27FC236}">
              <a16:creationId xmlns:a16="http://schemas.microsoft.com/office/drawing/2014/main" id="{8D8EF838-B1E0-4C0C-A384-83C5AD48DA5A}"/>
            </a:ext>
          </a:extLst>
        </xdr:cNvPr>
        <xdr:cNvSpPr>
          <a:spLocks noChangeShapeType="1"/>
        </xdr:cNvSpPr>
      </xdr:nvSpPr>
      <xdr:spPr bwMode="auto">
        <a:xfrm>
          <a:off x="2476500" y="70008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161925</xdr:colOff>
      <xdr:row>1</xdr:row>
      <xdr:rowOff>104775</xdr:rowOff>
    </xdr:from>
    <xdr:to>
      <xdr:col>2</xdr:col>
      <xdr:colOff>645625</xdr:colOff>
      <xdr:row>3</xdr:row>
      <xdr:rowOff>192004</xdr:rowOff>
    </xdr:to>
    <xdr:pic>
      <xdr:nvPicPr>
        <xdr:cNvPr id="19" name="Imagen 18">
          <a:extLst>
            <a:ext uri="{FF2B5EF4-FFF2-40B4-BE49-F238E27FC236}">
              <a16:creationId xmlns:a16="http://schemas.microsoft.com/office/drawing/2014/main" id="{F0C83131-A844-4D31-AA53-B1141D09DA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1925" y="733425"/>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838199</xdr:colOff>
      <xdr:row>1</xdr:row>
      <xdr:rowOff>57150</xdr:rowOff>
    </xdr:from>
    <xdr:to>
      <xdr:col>13</xdr:col>
      <xdr:colOff>466724</xdr:colOff>
      <xdr:row>3</xdr:row>
      <xdr:rowOff>257175</xdr:rowOff>
    </xdr:to>
    <xdr:pic>
      <xdr:nvPicPr>
        <xdr:cNvPr id="20" name="Imagen 22">
          <a:extLst>
            <a:ext uri="{FF2B5EF4-FFF2-40B4-BE49-F238E27FC236}">
              <a16:creationId xmlns:a16="http://schemas.microsoft.com/office/drawing/2014/main" id="{EA391D41-C6F5-46CB-9DCC-B9E55F4F795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5801" t="6137" r="71315" b="50385"/>
        <a:stretch>
          <a:fillRect/>
        </a:stretch>
      </xdr:blipFill>
      <xdr:spPr bwMode="auto">
        <a:xfrm>
          <a:off x="8648699" y="790575"/>
          <a:ext cx="581025" cy="581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342900</xdr:colOff>
      <xdr:row>0</xdr:row>
      <xdr:rowOff>520596</xdr:rowOff>
    </xdr:to>
    <xdr:pic>
      <xdr:nvPicPr>
        <xdr:cNvPr id="2" name="Picture 18" descr="Ocesa LINQ | Our Work | Lumston">
          <a:extLst>
            <a:ext uri="{FF2B5EF4-FFF2-40B4-BE49-F238E27FC236}">
              <a16:creationId xmlns:a16="http://schemas.microsoft.com/office/drawing/2014/main" id="{94F38040-BD6A-411F-A422-4A38ED9FD2A7}"/>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13</xdr:col>
      <xdr:colOff>0</xdr:colOff>
      <xdr:row>32</xdr:row>
      <xdr:rowOff>0</xdr:rowOff>
    </xdr:from>
    <xdr:to>
      <xdr:col>13</xdr:col>
      <xdr:colOff>0</xdr:colOff>
      <xdr:row>32</xdr:row>
      <xdr:rowOff>0</xdr:rowOff>
    </xdr:to>
    <xdr:sp macro="" textlink="">
      <xdr:nvSpPr>
        <xdr:cNvPr id="2" name="Line 11">
          <a:extLst>
            <a:ext uri="{FF2B5EF4-FFF2-40B4-BE49-F238E27FC236}">
              <a16:creationId xmlns:a16="http://schemas.microsoft.com/office/drawing/2014/main" id="{2A43030C-4392-4010-ABD1-F2F4F993ED47}"/>
            </a:ext>
          </a:extLst>
        </xdr:cNvPr>
        <xdr:cNvSpPr>
          <a:spLocks noChangeShapeType="1"/>
        </xdr:cNvSpPr>
      </xdr:nvSpPr>
      <xdr:spPr bwMode="auto">
        <a:xfrm>
          <a:off x="89058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32</xdr:row>
      <xdr:rowOff>0</xdr:rowOff>
    </xdr:from>
    <xdr:to>
      <xdr:col>12</xdr:col>
      <xdr:colOff>742950</xdr:colOff>
      <xdr:row>32</xdr:row>
      <xdr:rowOff>0</xdr:rowOff>
    </xdr:to>
    <xdr:sp macro="" textlink="">
      <xdr:nvSpPr>
        <xdr:cNvPr id="3" name="Line 11">
          <a:extLst>
            <a:ext uri="{FF2B5EF4-FFF2-40B4-BE49-F238E27FC236}">
              <a16:creationId xmlns:a16="http://schemas.microsoft.com/office/drawing/2014/main" id="{359FABF7-0644-4352-AACF-C42B80F13E4C}"/>
            </a:ext>
          </a:extLst>
        </xdr:cNvPr>
        <xdr:cNvSpPr>
          <a:spLocks noChangeShapeType="1"/>
        </xdr:cNvSpPr>
      </xdr:nvSpPr>
      <xdr:spPr bwMode="auto">
        <a:xfrm>
          <a:off x="7953375" y="6581775"/>
          <a:ext cx="742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4" name="Line 14">
          <a:extLst>
            <a:ext uri="{FF2B5EF4-FFF2-40B4-BE49-F238E27FC236}">
              <a16:creationId xmlns:a16="http://schemas.microsoft.com/office/drawing/2014/main" id="{37451E0C-0F75-4EDF-89D3-527533597A68}"/>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5" name="Line 15">
          <a:extLst>
            <a:ext uri="{FF2B5EF4-FFF2-40B4-BE49-F238E27FC236}">
              <a16:creationId xmlns:a16="http://schemas.microsoft.com/office/drawing/2014/main" id="{9C7FF25D-07FA-4A0C-B95E-AD915DEB89F3}"/>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6" name="Line 16">
          <a:extLst>
            <a:ext uri="{FF2B5EF4-FFF2-40B4-BE49-F238E27FC236}">
              <a16:creationId xmlns:a16="http://schemas.microsoft.com/office/drawing/2014/main" id="{0F5170B0-DBA8-4C8E-8F6A-9F667054C82C}"/>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7" name="Line 17">
          <a:extLst>
            <a:ext uri="{FF2B5EF4-FFF2-40B4-BE49-F238E27FC236}">
              <a16:creationId xmlns:a16="http://schemas.microsoft.com/office/drawing/2014/main" id="{E8208392-CA1E-4FAA-8AC8-A59D4BE28EC2}"/>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8" name="Line 18">
          <a:extLst>
            <a:ext uri="{FF2B5EF4-FFF2-40B4-BE49-F238E27FC236}">
              <a16:creationId xmlns:a16="http://schemas.microsoft.com/office/drawing/2014/main" id="{B819846C-8FBF-4411-B270-044B70D95E97}"/>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9" name="Line 19">
          <a:extLst>
            <a:ext uri="{FF2B5EF4-FFF2-40B4-BE49-F238E27FC236}">
              <a16:creationId xmlns:a16="http://schemas.microsoft.com/office/drawing/2014/main" id="{19521168-C403-41C3-899E-B6E7438DFD1A}"/>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0" name="Line 20">
          <a:extLst>
            <a:ext uri="{FF2B5EF4-FFF2-40B4-BE49-F238E27FC236}">
              <a16:creationId xmlns:a16="http://schemas.microsoft.com/office/drawing/2014/main" id="{FD69791B-18D5-42CC-B27B-12B03DB3BB21}"/>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32</xdr:row>
      <xdr:rowOff>0</xdr:rowOff>
    </xdr:from>
    <xdr:to>
      <xdr:col>5</xdr:col>
      <xdr:colOff>0</xdr:colOff>
      <xdr:row>32</xdr:row>
      <xdr:rowOff>0</xdr:rowOff>
    </xdr:to>
    <xdr:sp macro="" textlink="">
      <xdr:nvSpPr>
        <xdr:cNvPr id="11" name="Line 21">
          <a:extLst>
            <a:ext uri="{FF2B5EF4-FFF2-40B4-BE49-F238E27FC236}">
              <a16:creationId xmlns:a16="http://schemas.microsoft.com/office/drawing/2014/main" id="{42CB2D99-9DA0-42EB-9016-473658345B12}"/>
            </a:ext>
          </a:extLst>
        </xdr:cNvPr>
        <xdr:cNvSpPr>
          <a:spLocks noChangeShapeType="1"/>
        </xdr:cNvSpPr>
      </xdr:nvSpPr>
      <xdr:spPr bwMode="auto">
        <a:xfrm>
          <a:off x="2619375" y="65817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161925</xdr:colOff>
      <xdr:row>1</xdr:row>
      <xdr:rowOff>85725</xdr:rowOff>
    </xdr:from>
    <xdr:to>
      <xdr:col>2</xdr:col>
      <xdr:colOff>569425</xdr:colOff>
      <xdr:row>3</xdr:row>
      <xdr:rowOff>172954</xdr:rowOff>
    </xdr:to>
    <xdr:pic>
      <xdr:nvPicPr>
        <xdr:cNvPr id="12" name="Imagen 11">
          <a:extLst>
            <a:ext uri="{FF2B5EF4-FFF2-40B4-BE49-F238E27FC236}">
              <a16:creationId xmlns:a16="http://schemas.microsoft.com/office/drawing/2014/main" id="{298ED9C1-AE09-4342-84A4-8EA23A86B8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1925" y="704850"/>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828675</xdr:colOff>
      <xdr:row>1</xdr:row>
      <xdr:rowOff>57150</xdr:rowOff>
    </xdr:from>
    <xdr:to>
      <xdr:col>13</xdr:col>
      <xdr:colOff>466725</xdr:colOff>
      <xdr:row>3</xdr:row>
      <xdr:rowOff>266700</xdr:rowOff>
    </xdr:to>
    <xdr:pic>
      <xdr:nvPicPr>
        <xdr:cNvPr id="13" name="Imagen 22">
          <a:extLst>
            <a:ext uri="{FF2B5EF4-FFF2-40B4-BE49-F238E27FC236}">
              <a16:creationId xmlns:a16="http://schemas.microsoft.com/office/drawing/2014/main" id="{D2097088-1AD6-4E10-B989-99203DEDDD9E}"/>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l="5801" t="6137" r="71315" b="50385"/>
        <a:stretch>
          <a:fillRect/>
        </a:stretch>
      </xdr:blipFill>
      <xdr:spPr bwMode="auto">
        <a:xfrm>
          <a:off x="8782050" y="676275"/>
          <a:ext cx="590550" cy="590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304800</xdr:colOff>
      <xdr:row>0</xdr:row>
      <xdr:rowOff>520596</xdr:rowOff>
    </xdr:to>
    <xdr:pic>
      <xdr:nvPicPr>
        <xdr:cNvPr id="15" name="Picture 18" descr="Ocesa LINQ | Our Work | Lumston">
          <a:extLst>
            <a:ext uri="{FF2B5EF4-FFF2-40B4-BE49-F238E27FC236}">
              <a16:creationId xmlns:a16="http://schemas.microsoft.com/office/drawing/2014/main" id="{22CE6C3E-8A29-456E-B874-F7F278BB9089}"/>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69</xdr:row>
      <xdr:rowOff>9525</xdr:rowOff>
    </xdr:from>
    <xdr:to>
      <xdr:col>0</xdr:col>
      <xdr:colOff>0</xdr:colOff>
      <xdr:row>70</xdr:row>
      <xdr:rowOff>0</xdr:rowOff>
    </xdr:to>
    <xdr:sp macro="" textlink="">
      <xdr:nvSpPr>
        <xdr:cNvPr id="141326" name="Rectangle 3">
          <a:extLst>
            <a:ext uri="{FF2B5EF4-FFF2-40B4-BE49-F238E27FC236}">
              <a16:creationId xmlns:a16="http://schemas.microsoft.com/office/drawing/2014/main" id="{00000000-0008-0000-0400-00000E280200}"/>
            </a:ext>
          </a:extLst>
        </xdr:cNvPr>
        <xdr:cNvSpPr>
          <a:spLocks noChangeArrowheads="1"/>
        </xdr:cNvSpPr>
      </xdr:nvSpPr>
      <xdr:spPr bwMode="auto">
        <a:xfrm>
          <a:off x="0" y="17602200"/>
          <a:ext cx="0" cy="180975"/>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66</xdr:row>
      <xdr:rowOff>9525</xdr:rowOff>
    </xdr:from>
    <xdr:to>
      <xdr:col>0</xdr:col>
      <xdr:colOff>0</xdr:colOff>
      <xdr:row>67</xdr:row>
      <xdr:rowOff>0</xdr:rowOff>
    </xdr:to>
    <xdr:sp macro="" textlink="">
      <xdr:nvSpPr>
        <xdr:cNvPr id="141327" name="Rectangle 4">
          <a:extLst>
            <a:ext uri="{FF2B5EF4-FFF2-40B4-BE49-F238E27FC236}">
              <a16:creationId xmlns:a16="http://schemas.microsoft.com/office/drawing/2014/main" id="{00000000-0008-0000-0400-00000F280200}"/>
            </a:ext>
          </a:extLst>
        </xdr:cNvPr>
        <xdr:cNvSpPr>
          <a:spLocks noChangeArrowheads="1"/>
        </xdr:cNvSpPr>
      </xdr:nvSpPr>
      <xdr:spPr bwMode="auto">
        <a:xfrm>
          <a:off x="0" y="16773525"/>
          <a:ext cx="0" cy="314325"/>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70</xdr:row>
      <xdr:rowOff>0</xdr:rowOff>
    </xdr:from>
    <xdr:to>
      <xdr:col>0</xdr:col>
      <xdr:colOff>0</xdr:colOff>
      <xdr:row>70</xdr:row>
      <xdr:rowOff>0</xdr:rowOff>
    </xdr:to>
    <xdr:sp macro="" textlink="">
      <xdr:nvSpPr>
        <xdr:cNvPr id="141328" name="Rectangle 5">
          <a:extLst>
            <a:ext uri="{FF2B5EF4-FFF2-40B4-BE49-F238E27FC236}">
              <a16:creationId xmlns:a16="http://schemas.microsoft.com/office/drawing/2014/main" id="{00000000-0008-0000-0400-000010280200}"/>
            </a:ext>
          </a:extLst>
        </xdr:cNvPr>
        <xdr:cNvSpPr>
          <a:spLocks noChangeArrowheads="1"/>
        </xdr:cNvSpPr>
      </xdr:nvSpPr>
      <xdr:spPr bwMode="auto">
        <a:xfrm>
          <a:off x="0" y="17783175"/>
          <a:ext cx="0" cy="0"/>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71</xdr:row>
      <xdr:rowOff>9525</xdr:rowOff>
    </xdr:from>
    <xdr:to>
      <xdr:col>0</xdr:col>
      <xdr:colOff>0</xdr:colOff>
      <xdr:row>72</xdr:row>
      <xdr:rowOff>0</xdr:rowOff>
    </xdr:to>
    <xdr:sp macro="" textlink="">
      <xdr:nvSpPr>
        <xdr:cNvPr id="141329" name="Rectangle 6">
          <a:extLst>
            <a:ext uri="{FF2B5EF4-FFF2-40B4-BE49-F238E27FC236}">
              <a16:creationId xmlns:a16="http://schemas.microsoft.com/office/drawing/2014/main" id="{00000000-0008-0000-0400-000011280200}"/>
            </a:ext>
          </a:extLst>
        </xdr:cNvPr>
        <xdr:cNvSpPr>
          <a:spLocks noChangeArrowheads="1"/>
        </xdr:cNvSpPr>
      </xdr:nvSpPr>
      <xdr:spPr bwMode="auto">
        <a:xfrm>
          <a:off x="0" y="18164175"/>
          <a:ext cx="0" cy="333375"/>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65</xdr:row>
      <xdr:rowOff>9525</xdr:rowOff>
    </xdr:from>
    <xdr:to>
      <xdr:col>0</xdr:col>
      <xdr:colOff>0</xdr:colOff>
      <xdr:row>74</xdr:row>
      <xdr:rowOff>0</xdr:rowOff>
    </xdr:to>
    <xdr:sp macro="" textlink="">
      <xdr:nvSpPr>
        <xdr:cNvPr id="141330" name="Line 7">
          <a:extLst>
            <a:ext uri="{FF2B5EF4-FFF2-40B4-BE49-F238E27FC236}">
              <a16:creationId xmlns:a16="http://schemas.microsoft.com/office/drawing/2014/main" id="{00000000-0008-0000-0400-000012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1" name="Line 8">
          <a:extLst>
            <a:ext uri="{FF2B5EF4-FFF2-40B4-BE49-F238E27FC236}">
              <a16:creationId xmlns:a16="http://schemas.microsoft.com/office/drawing/2014/main" id="{00000000-0008-0000-0400-000013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2" name="Line 9">
          <a:extLst>
            <a:ext uri="{FF2B5EF4-FFF2-40B4-BE49-F238E27FC236}">
              <a16:creationId xmlns:a16="http://schemas.microsoft.com/office/drawing/2014/main" id="{00000000-0008-0000-0400-000014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3" name="Line 10">
          <a:extLst>
            <a:ext uri="{FF2B5EF4-FFF2-40B4-BE49-F238E27FC236}">
              <a16:creationId xmlns:a16="http://schemas.microsoft.com/office/drawing/2014/main" id="{00000000-0008-0000-0400-000015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4" name="Line 11">
          <a:extLst>
            <a:ext uri="{FF2B5EF4-FFF2-40B4-BE49-F238E27FC236}">
              <a16:creationId xmlns:a16="http://schemas.microsoft.com/office/drawing/2014/main" id="{00000000-0008-0000-0400-000016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0</xdr:rowOff>
    </xdr:from>
    <xdr:to>
      <xdr:col>0</xdr:col>
      <xdr:colOff>0</xdr:colOff>
      <xdr:row>74</xdr:row>
      <xdr:rowOff>0</xdr:rowOff>
    </xdr:to>
    <xdr:sp macro="" textlink="">
      <xdr:nvSpPr>
        <xdr:cNvPr id="141335" name="Line 12">
          <a:extLst>
            <a:ext uri="{FF2B5EF4-FFF2-40B4-BE49-F238E27FC236}">
              <a16:creationId xmlns:a16="http://schemas.microsoft.com/office/drawing/2014/main" id="{00000000-0008-0000-0400-000017280200}"/>
            </a:ext>
          </a:extLst>
        </xdr:cNvPr>
        <xdr:cNvSpPr>
          <a:spLocks noChangeShapeType="1"/>
        </xdr:cNvSpPr>
      </xdr:nvSpPr>
      <xdr:spPr bwMode="auto">
        <a:xfrm>
          <a:off x="0" y="16440150"/>
          <a:ext cx="0" cy="27527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6" name="Line 13">
          <a:extLst>
            <a:ext uri="{FF2B5EF4-FFF2-40B4-BE49-F238E27FC236}">
              <a16:creationId xmlns:a16="http://schemas.microsoft.com/office/drawing/2014/main" id="{00000000-0008-0000-0400-000018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7" name="Line 14">
          <a:extLst>
            <a:ext uri="{FF2B5EF4-FFF2-40B4-BE49-F238E27FC236}">
              <a16:creationId xmlns:a16="http://schemas.microsoft.com/office/drawing/2014/main" id="{00000000-0008-0000-0400-000019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8" name="Line 15">
          <a:extLst>
            <a:ext uri="{FF2B5EF4-FFF2-40B4-BE49-F238E27FC236}">
              <a16:creationId xmlns:a16="http://schemas.microsoft.com/office/drawing/2014/main" id="{00000000-0008-0000-0400-00001A280200}"/>
            </a:ext>
          </a:extLst>
        </xdr:cNvPr>
        <xdr:cNvSpPr>
          <a:spLocks noChangeShapeType="1"/>
        </xdr:cNvSpPr>
      </xdr:nvSpPr>
      <xdr:spPr bwMode="auto">
        <a:xfrm>
          <a:off x="0" y="16449675"/>
          <a:ext cx="0" cy="2743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39" name="Line 16">
          <a:extLst>
            <a:ext uri="{FF2B5EF4-FFF2-40B4-BE49-F238E27FC236}">
              <a16:creationId xmlns:a16="http://schemas.microsoft.com/office/drawing/2014/main" id="{00000000-0008-0000-0400-00001B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0" name="Line 17">
          <a:extLst>
            <a:ext uri="{FF2B5EF4-FFF2-40B4-BE49-F238E27FC236}">
              <a16:creationId xmlns:a16="http://schemas.microsoft.com/office/drawing/2014/main" id="{00000000-0008-0000-0400-00001C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1" name="Line 18">
          <a:extLst>
            <a:ext uri="{FF2B5EF4-FFF2-40B4-BE49-F238E27FC236}">
              <a16:creationId xmlns:a16="http://schemas.microsoft.com/office/drawing/2014/main" id="{00000000-0008-0000-0400-00001D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2" name="Line 19">
          <a:extLst>
            <a:ext uri="{FF2B5EF4-FFF2-40B4-BE49-F238E27FC236}">
              <a16:creationId xmlns:a16="http://schemas.microsoft.com/office/drawing/2014/main" id="{00000000-0008-0000-0400-00001E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3" name="Line 20">
          <a:extLst>
            <a:ext uri="{FF2B5EF4-FFF2-40B4-BE49-F238E27FC236}">
              <a16:creationId xmlns:a16="http://schemas.microsoft.com/office/drawing/2014/main" id="{00000000-0008-0000-0400-00001F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0</xdr:rowOff>
    </xdr:from>
    <xdr:to>
      <xdr:col>0</xdr:col>
      <xdr:colOff>0</xdr:colOff>
      <xdr:row>74</xdr:row>
      <xdr:rowOff>0</xdr:rowOff>
    </xdr:to>
    <xdr:sp macro="" textlink="">
      <xdr:nvSpPr>
        <xdr:cNvPr id="141344" name="Line 21">
          <a:extLst>
            <a:ext uri="{FF2B5EF4-FFF2-40B4-BE49-F238E27FC236}">
              <a16:creationId xmlns:a16="http://schemas.microsoft.com/office/drawing/2014/main" id="{00000000-0008-0000-0400-000020280200}"/>
            </a:ext>
          </a:extLst>
        </xdr:cNvPr>
        <xdr:cNvSpPr>
          <a:spLocks noChangeShapeType="1"/>
        </xdr:cNvSpPr>
      </xdr:nvSpPr>
      <xdr:spPr bwMode="auto">
        <a:xfrm>
          <a:off x="0" y="16440150"/>
          <a:ext cx="0" cy="2752725"/>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5" name="Line 22">
          <a:extLst>
            <a:ext uri="{FF2B5EF4-FFF2-40B4-BE49-F238E27FC236}">
              <a16:creationId xmlns:a16="http://schemas.microsoft.com/office/drawing/2014/main" id="{00000000-0008-0000-0400-000021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6" name="Line 23">
          <a:extLst>
            <a:ext uri="{FF2B5EF4-FFF2-40B4-BE49-F238E27FC236}">
              <a16:creationId xmlns:a16="http://schemas.microsoft.com/office/drawing/2014/main" id="{00000000-0008-0000-0400-000022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65</xdr:row>
      <xdr:rowOff>9525</xdr:rowOff>
    </xdr:from>
    <xdr:to>
      <xdr:col>0</xdr:col>
      <xdr:colOff>0</xdr:colOff>
      <xdr:row>74</xdr:row>
      <xdr:rowOff>0</xdr:rowOff>
    </xdr:to>
    <xdr:sp macro="" textlink="">
      <xdr:nvSpPr>
        <xdr:cNvPr id="141347" name="Line 24">
          <a:extLst>
            <a:ext uri="{FF2B5EF4-FFF2-40B4-BE49-F238E27FC236}">
              <a16:creationId xmlns:a16="http://schemas.microsoft.com/office/drawing/2014/main" id="{00000000-0008-0000-0400-000023280200}"/>
            </a:ext>
          </a:extLst>
        </xdr:cNvPr>
        <xdr:cNvSpPr>
          <a:spLocks noChangeShapeType="1"/>
        </xdr:cNvSpPr>
      </xdr:nvSpPr>
      <xdr:spPr bwMode="auto">
        <a:xfrm>
          <a:off x="0" y="16449675"/>
          <a:ext cx="0" cy="27432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11</xdr:col>
      <xdr:colOff>725177</xdr:colOff>
      <xdr:row>1</xdr:row>
      <xdr:rowOff>34592</xdr:rowOff>
    </xdr:from>
    <xdr:to>
      <xdr:col>12</xdr:col>
      <xdr:colOff>488782</xdr:colOff>
      <xdr:row>3</xdr:row>
      <xdr:rowOff>314325</xdr:rowOff>
    </xdr:to>
    <xdr:pic>
      <xdr:nvPicPr>
        <xdr:cNvPr id="141362" name="Imagen 40">
          <a:extLst>
            <a:ext uri="{FF2B5EF4-FFF2-40B4-BE49-F238E27FC236}">
              <a16:creationId xmlns:a16="http://schemas.microsoft.com/office/drawing/2014/main" id="{00000000-0008-0000-0400-0000322802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28091" t="8478" r="47693" b="48548"/>
        <a:stretch/>
      </xdr:blipFill>
      <xdr:spPr bwMode="auto">
        <a:xfrm>
          <a:off x="8535677" y="768017"/>
          <a:ext cx="716105" cy="66073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13</xdr:col>
      <xdr:colOff>0</xdr:colOff>
      <xdr:row>33</xdr:row>
      <xdr:rowOff>0</xdr:rowOff>
    </xdr:from>
    <xdr:to>
      <xdr:col>13</xdr:col>
      <xdr:colOff>0</xdr:colOff>
      <xdr:row>33</xdr:row>
      <xdr:rowOff>0</xdr:rowOff>
    </xdr:to>
    <xdr:sp macro="" textlink="">
      <xdr:nvSpPr>
        <xdr:cNvPr id="2" name="Line 11">
          <a:extLst>
            <a:ext uri="{FF2B5EF4-FFF2-40B4-BE49-F238E27FC236}">
              <a16:creationId xmlns:a16="http://schemas.microsoft.com/office/drawing/2014/main" id="{7ABBDA80-E9C5-4450-8471-646E41518E07}"/>
            </a:ext>
          </a:extLst>
        </xdr:cNvPr>
        <xdr:cNvSpPr>
          <a:spLocks noChangeShapeType="1"/>
        </xdr:cNvSpPr>
      </xdr:nvSpPr>
      <xdr:spPr bwMode="auto">
        <a:xfrm>
          <a:off x="87630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4">
          <a:extLst>
            <a:ext uri="{FF2B5EF4-FFF2-40B4-BE49-F238E27FC236}">
              <a16:creationId xmlns:a16="http://schemas.microsoft.com/office/drawing/2014/main" id="{0B7364E5-7719-4C25-AEAA-36ADBB5CAE3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5">
          <a:extLst>
            <a:ext uri="{FF2B5EF4-FFF2-40B4-BE49-F238E27FC236}">
              <a16:creationId xmlns:a16="http://schemas.microsoft.com/office/drawing/2014/main" id="{201D9B45-5B64-49D7-BFDC-1973D0F65B4F}"/>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6">
          <a:extLst>
            <a:ext uri="{FF2B5EF4-FFF2-40B4-BE49-F238E27FC236}">
              <a16:creationId xmlns:a16="http://schemas.microsoft.com/office/drawing/2014/main" id="{46689C73-00B9-437B-AE7B-7E0BE68126F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7">
          <a:extLst>
            <a:ext uri="{FF2B5EF4-FFF2-40B4-BE49-F238E27FC236}">
              <a16:creationId xmlns:a16="http://schemas.microsoft.com/office/drawing/2014/main" id="{1F256870-8B36-4100-9122-EF781F4DC6BF}"/>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18">
          <a:extLst>
            <a:ext uri="{FF2B5EF4-FFF2-40B4-BE49-F238E27FC236}">
              <a16:creationId xmlns:a16="http://schemas.microsoft.com/office/drawing/2014/main" id="{A4667244-56C9-455C-A78B-29C0ACEF729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19">
          <a:extLst>
            <a:ext uri="{FF2B5EF4-FFF2-40B4-BE49-F238E27FC236}">
              <a16:creationId xmlns:a16="http://schemas.microsoft.com/office/drawing/2014/main" id="{6DA0D131-C705-4E98-BB96-03CF90C6E49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0" name="Line 20">
          <a:extLst>
            <a:ext uri="{FF2B5EF4-FFF2-40B4-BE49-F238E27FC236}">
              <a16:creationId xmlns:a16="http://schemas.microsoft.com/office/drawing/2014/main" id="{1591AFAE-F737-4882-9C46-78BEFE5CC3F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1" name="Line 21">
          <a:extLst>
            <a:ext uri="{FF2B5EF4-FFF2-40B4-BE49-F238E27FC236}">
              <a16:creationId xmlns:a16="http://schemas.microsoft.com/office/drawing/2014/main" id="{18544500-D287-4FBE-B1ED-A1C2BDECB65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6" name="Line 11">
          <a:extLst>
            <a:ext uri="{FF2B5EF4-FFF2-40B4-BE49-F238E27FC236}">
              <a16:creationId xmlns:a16="http://schemas.microsoft.com/office/drawing/2014/main" id="{F1B381E1-4E56-4006-8537-03A45B6F3B31}"/>
            </a:ext>
          </a:extLst>
        </xdr:cNvPr>
        <xdr:cNvSpPr>
          <a:spLocks noChangeShapeType="1"/>
        </xdr:cNvSpPr>
      </xdr:nvSpPr>
      <xdr:spPr bwMode="auto">
        <a:xfrm>
          <a:off x="87630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14">
          <a:extLst>
            <a:ext uri="{FF2B5EF4-FFF2-40B4-BE49-F238E27FC236}">
              <a16:creationId xmlns:a16="http://schemas.microsoft.com/office/drawing/2014/main" id="{48A617F9-E8B8-447E-8E49-39041982117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9" name="Line 15">
          <a:extLst>
            <a:ext uri="{FF2B5EF4-FFF2-40B4-BE49-F238E27FC236}">
              <a16:creationId xmlns:a16="http://schemas.microsoft.com/office/drawing/2014/main" id="{917FCEEE-0662-45DD-991B-ADE26ABE361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0" name="Line 16">
          <a:extLst>
            <a:ext uri="{FF2B5EF4-FFF2-40B4-BE49-F238E27FC236}">
              <a16:creationId xmlns:a16="http://schemas.microsoft.com/office/drawing/2014/main" id="{11140691-527A-4AF8-B0CC-F1B4D1C8A4C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1" name="Line 17">
          <a:extLst>
            <a:ext uri="{FF2B5EF4-FFF2-40B4-BE49-F238E27FC236}">
              <a16:creationId xmlns:a16="http://schemas.microsoft.com/office/drawing/2014/main" id="{DD0E863C-C10F-46DB-A4D7-69C90385BCD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2" name="Line 18">
          <a:extLst>
            <a:ext uri="{FF2B5EF4-FFF2-40B4-BE49-F238E27FC236}">
              <a16:creationId xmlns:a16="http://schemas.microsoft.com/office/drawing/2014/main" id="{5C857019-F948-4946-B316-10AFC1A7B3E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3" name="Line 19">
          <a:extLst>
            <a:ext uri="{FF2B5EF4-FFF2-40B4-BE49-F238E27FC236}">
              <a16:creationId xmlns:a16="http://schemas.microsoft.com/office/drawing/2014/main" id="{74321B2F-6BFD-4F52-BA9F-9C56054F8CE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4" name="Line 20">
          <a:extLst>
            <a:ext uri="{FF2B5EF4-FFF2-40B4-BE49-F238E27FC236}">
              <a16:creationId xmlns:a16="http://schemas.microsoft.com/office/drawing/2014/main" id="{43247842-DF98-4EEE-8721-E04D4174784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5" name="Line 21">
          <a:extLst>
            <a:ext uri="{FF2B5EF4-FFF2-40B4-BE49-F238E27FC236}">
              <a16:creationId xmlns:a16="http://schemas.microsoft.com/office/drawing/2014/main" id="{BAD296A0-9A71-4D58-A294-965908A67BE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142875</xdr:colOff>
      <xdr:row>1</xdr:row>
      <xdr:rowOff>114300</xdr:rowOff>
    </xdr:from>
    <xdr:to>
      <xdr:col>2</xdr:col>
      <xdr:colOff>617050</xdr:colOff>
      <xdr:row>3</xdr:row>
      <xdr:rowOff>201529</xdr:rowOff>
    </xdr:to>
    <xdr:pic>
      <xdr:nvPicPr>
        <xdr:cNvPr id="26" name="Imagen 25">
          <a:extLst>
            <a:ext uri="{FF2B5EF4-FFF2-40B4-BE49-F238E27FC236}">
              <a16:creationId xmlns:a16="http://schemas.microsoft.com/office/drawing/2014/main" id="{13A07B92-CA25-425A-9304-1401AD222134}"/>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42875" y="590550"/>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66675</xdr:rowOff>
    </xdr:from>
    <xdr:to>
      <xdr:col>1</xdr:col>
      <xdr:colOff>266700</xdr:colOff>
      <xdr:row>0</xdr:row>
      <xdr:rowOff>434871</xdr:rowOff>
    </xdr:to>
    <xdr:pic>
      <xdr:nvPicPr>
        <xdr:cNvPr id="3" name="Picture 18" descr="Ocesa LINQ | Our Work | Lumston">
          <a:extLst>
            <a:ext uri="{FF2B5EF4-FFF2-40B4-BE49-F238E27FC236}">
              <a16:creationId xmlns:a16="http://schemas.microsoft.com/office/drawing/2014/main" id="{EB91A6BB-2EA6-4B71-9ECE-B8A4F6227D1E}"/>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66675"/>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0</xdr:colOff>
      <xdr:row>33</xdr:row>
      <xdr:rowOff>0</xdr:rowOff>
    </xdr:from>
    <xdr:to>
      <xdr:col>11</xdr:col>
      <xdr:colOff>742950</xdr:colOff>
      <xdr:row>33</xdr:row>
      <xdr:rowOff>0</xdr:rowOff>
    </xdr:to>
    <xdr:sp macro="" textlink="">
      <xdr:nvSpPr>
        <xdr:cNvPr id="12" name="Line 11">
          <a:extLst>
            <a:ext uri="{FF2B5EF4-FFF2-40B4-BE49-F238E27FC236}">
              <a16:creationId xmlns:a16="http://schemas.microsoft.com/office/drawing/2014/main" id="{53033AFC-2725-427C-A7BD-9C516B50B5D7}"/>
            </a:ext>
          </a:extLst>
        </xdr:cNvPr>
        <xdr:cNvSpPr>
          <a:spLocks noChangeShapeType="1"/>
        </xdr:cNvSpPr>
      </xdr:nvSpPr>
      <xdr:spPr bwMode="auto">
        <a:xfrm>
          <a:off x="7810500" y="6696075"/>
          <a:ext cx="742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4">
          <a:extLst>
            <a:ext uri="{FF2B5EF4-FFF2-40B4-BE49-F238E27FC236}">
              <a16:creationId xmlns:a16="http://schemas.microsoft.com/office/drawing/2014/main" id="{86A9D019-448C-4367-8956-21B697B81776}"/>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5">
          <a:extLst>
            <a:ext uri="{FF2B5EF4-FFF2-40B4-BE49-F238E27FC236}">
              <a16:creationId xmlns:a16="http://schemas.microsoft.com/office/drawing/2014/main" id="{8FC4F41A-9867-4FF4-9210-9E0CF4A963A5}"/>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6">
          <a:extLst>
            <a:ext uri="{FF2B5EF4-FFF2-40B4-BE49-F238E27FC236}">
              <a16:creationId xmlns:a16="http://schemas.microsoft.com/office/drawing/2014/main" id="{9CE4A1F7-01C0-4399-98BB-FB7CC7311DC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17">
          <a:extLst>
            <a:ext uri="{FF2B5EF4-FFF2-40B4-BE49-F238E27FC236}">
              <a16:creationId xmlns:a16="http://schemas.microsoft.com/office/drawing/2014/main" id="{CD0C845C-2486-4D0D-B182-2E175CFCBE4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7" name="Line 18">
          <a:extLst>
            <a:ext uri="{FF2B5EF4-FFF2-40B4-BE49-F238E27FC236}">
              <a16:creationId xmlns:a16="http://schemas.microsoft.com/office/drawing/2014/main" id="{FF78E5C2-6F36-4F1F-870D-EAA3BD07AE7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0" name="Line 19">
          <a:extLst>
            <a:ext uri="{FF2B5EF4-FFF2-40B4-BE49-F238E27FC236}">
              <a16:creationId xmlns:a16="http://schemas.microsoft.com/office/drawing/2014/main" id="{EE6E75BD-9D6C-44F8-B3A8-2F417693760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1" name="Line 20">
          <a:extLst>
            <a:ext uri="{FF2B5EF4-FFF2-40B4-BE49-F238E27FC236}">
              <a16:creationId xmlns:a16="http://schemas.microsoft.com/office/drawing/2014/main" id="{38154DB3-4BBF-41F9-827D-01633AE4621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2" name="Line 21">
          <a:extLst>
            <a:ext uri="{FF2B5EF4-FFF2-40B4-BE49-F238E27FC236}">
              <a16:creationId xmlns:a16="http://schemas.microsoft.com/office/drawing/2014/main" id="{6D5E3C33-30E1-409F-A177-013562A9E4D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13</xdr:col>
      <xdr:colOff>0</xdr:colOff>
      <xdr:row>33</xdr:row>
      <xdr:rowOff>0</xdr:rowOff>
    </xdr:from>
    <xdr:to>
      <xdr:col>13</xdr:col>
      <xdr:colOff>0</xdr:colOff>
      <xdr:row>33</xdr:row>
      <xdr:rowOff>0</xdr:rowOff>
    </xdr:to>
    <xdr:sp macro="" textlink="">
      <xdr:nvSpPr>
        <xdr:cNvPr id="3" name="Line 11">
          <a:extLst>
            <a:ext uri="{FF2B5EF4-FFF2-40B4-BE49-F238E27FC236}">
              <a16:creationId xmlns:a16="http://schemas.microsoft.com/office/drawing/2014/main" id="{472EBE84-ABA6-4DAE-9DA7-FDA57CB15866}"/>
            </a:ext>
          </a:extLst>
        </xdr:cNvPr>
        <xdr:cNvSpPr>
          <a:spLocks noChangeShapeType="1"/>
        </xdr:cNvSpPr>
      </xdr:nvSpPr>
      <xdr:spPr bwMode="auto">
        <a:xfrm>
          <a:off x="927735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4">
          <a:extLst>
            <a:ext uri="{FF2B5EF4-FFF2-40B4-BE49-F238E27FC236}">
              <a16:creationId xmlns:a16="http://schemas.microsoft.com/office/drawing/2014/main" id="{11C84420-BA36-4232-AC18-6A9EF3C1A03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5">
          <a:extLst>
            <a:ext uri="{FF2B5EF4-FFF2-40B4-BE49-F238E27FC236}">
              <a16:creationId xmlns:a16="http://schemas.microsoft.com/office/drawing/2014/main" id="{FDC35F1E-189E-4FC0-9B5A-472508F13F5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6">
          <a:extLst>
            <a:ext uri="{FF2B5EF4-FFF2-40B4-BE49-F238E27FC236}">
              <a16:creationId xmlns:a16="http://schemas.microsoft.com/office/drawing/2014/main" id="{D3E06C8F-5AF5-4BCF-9520-B2556762D46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7">
          <a:extLst>
            <a:ext uri="{FF2B5EF4-FFF2-40B4-BE49-F238E27FC236}">
              <a16:creationId xmlns:a16="http://schemas.microsoft.com/office/drawing/2014/main" id="{5C618DFC-9482-4C99-8E0D-78E6924E9E6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18">
          <a:extLst>
            <a:ext uri="{FF2B5EF4-FFF2-40B4-BE49-F238E27FC236}">
              <a16:creationId xmlns:a16="http://schemas.microsoft.com/office/drawing/2014/main" id="{30C28675-FD77-4B43-9E86-64AC5A81E05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19">
          <a:extLst>
            <a:ext uri="{FF2B5EF4-FFF2-40B4-BE49-F238E27FC236}">
              <a16:creationId xmlns:a16="http://schemas.microsoft.com/office/drawing/2014/main" id="{DD0659F5-8AC4-4CBE-9F4A-890AB89A818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0" name="Line 20">
          <a:extLst>
            <a:ext uri="{FF2B5EF4-FFF2-40B4-BE49-F238E27FC236}">
              <a16:creationId xmlns:a16="http://schemas.microsoft.com/office/drawing/2014/main" id="{1E5787BC-E2EB-4422-902B-87101E08ED2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1" name="Line 21">
          <a:extLst>
            <a:ext uri="{FF2B5EF4-FFF2-40B4-BE49-F238E27FC236}">
              <a16:creationId xmlns:a16="http://schemas.microsoft.com/office/drawing/2014/main" id="{9EA097D7-F42C-44CC-839F-AAB1D4AA031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2" name="Line 11">
          <a:extLst>
            <a:ext uri="{FF2B5EF4-FFF2-40B4-BE49-F238E27FC236}">
              <a16:creationId xmlns:a16="http://schemas.microsoft.com/office/drawing/2014/main" id="{D01CB903-8FB6-4A1D-84D4-507F033981A4}"/>
            </a:ext>
          </a:extLst>
        </xdr:cNvPr>
        <xdr:cNvSpPr>
          <a:spLocks noChangeShapeType="1"/>
        </xdr:cNvSpPr>
      </xdr:nvSpPr>
      <xdr:spPr bwMode="auto">
        <a:xfrm>
          <a:off x="87630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4">
          <a:extLst>
            <a:ext uri="{FF2B5EF4-FFF2-40B4-BE49-F238E27FC236}">
              <a16:creationId xmlns:a16="http://schemas.microsoft.com/office/drawing/2014/main" id="{34D2767B-BF19-4FA2-9167-87DEBA36207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5">
          <a:extLst>
            <a:ext uri="{FF2B5EF4-FFF2-40B4-BE49-F238E27FC236}">
              <a16:creationId xmlns:a16="http://schemas.microsoft.com/office/drawing/2014/main" id="{48C75898-0A98-4A6E-8BC9-3B850A5F2AA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6">
          <a:extLst>
            <a:ext uri="{FF2B5EF4-FFF2-40B4-BE49-F238E27FC236}">
              <a16:creationId xmlns:a16="http://schemas.microsoft.com/office/drawing/2014/main" id="{69061806-5EC4-41C6-8326-CF30F10D40B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6" name="Line 17">
          <a:extLst>
            <a:ext uri="{FF2B5EF4-FFF2-40B4-BE49-F238E27FC236}">
              <a16:creationId xmlns:a16="http://schemas.microsoft.com/office/drawing/2014/main" id="{B51CDC37-7A24-4196-829A-F318952D2D0F}"/>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18">
          <a:extLst>
            <a:ext uri="{FF2B5EF4-FFF2-40B4-BE49-F238E27FC236}">
              <a16:creationId xmlns:a16="http://schemas.microsoft.com/office/drawing/2014/main" id="{16F81B6D-41B4-4C16-B5D8-878AFD28B8F8}"/>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19">
          <a:extLst>
            <a:ext uri="{FF2B5EF4-FFF2-40B4-BE49-F238E27FC236}">
              <a16:creationId xmlns:a16="http://schemas.microsoft.com/office/drawing/2014/main" id="{7A2C7966-B393-4D4F-9DEA-0DE6562599E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9" name="Line 20">
          <a:extLst>
            <a:ext uri="{FF2B5EF4-FFF2-40B4-BE49-F238E27FC236}">
              <a16:creationId xmlns:a16="http://schemas.microsoft.com/office/drawing/2014/main" id="{A55CAC3A-8D1D-4E6F-9C5E-B556830A4138}"/>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20" name="Line 21">
          <a:extLst>
            <a:ext uri="{FF2B5EF4-FFF2-40B4-BE49-F238E27FC236}">
              <a16:creationId xmlns:a16="http://schemas.microsoft.com/office/drawing/2014/main" id="{FC3B678C-C840-481C-8C5A-B369B1811F4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152400</xdr:colOff>
      <xdr:row>1</xdr:row>
      <xdr:rowOff>133350</xdr:rowOff>
    </xdr:from>
    <xdr:to>
      <xdr:col>3</xdr:col>
      <xdr:colOff>7450</xdr:colOff>
      <xdr:row>3</xdr:row>
      <xdr:rowOff>220579</xdr:rowOff>
    </xdr:to>
    <xdr:pic>
      <xdr:nvPicPr>
        <xdr:cNvPr id="26" name="Imagen 25">
          <a:extLst>
            <a:ext uri="{FF2B5EF4-FFF2-40B4-BE49-F238E27FC236}">
              <a16:creationId xmlns:a16="http://schemas.microsoft.com/office/drawing/2014/main" id="{C42BD187-C0C9-465A-8667-AB2E2B5930E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400" y="762000"/>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831181</xdr:colOff>
      <xdr:row>1</xdr:row>
      <xdr:rowOff>38100</xdr:rowOff>
    </xdr:from>
    <xdr:to>
      <xdr:col>13</xdr:col>
      <xdr:colOff>9524</xdr:colOff>
      <xdr:row>3</xdr:row>
      <xdr:rowOff>285750</xdr:rowOff>
    </xdr:to>
    <xdr:pic>
      <xdr:nvPicPr>
        <xdr:cNvPr id="29" name="Imagen 22">
          <a:extLst>
            <a:ext uri="{FF2B5EF4-FFF2-40B4-BE49-F238E27FC236}">
              <a16:creationId xmlns:a16="http://schemas.microsoft.com/office/drawing/2014/main" id="{156A3FC2-CF70-4CEA-AAE7-8643F7C90EA5}"/>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51869" t="6137" r="24645" b="50385"/>
        <a:stretch/>
      </xdr:blipFill>
      <xdr:spPr bwMode="auto">
        <a:xfrm>
          <a:off x="8641681" y="771525"/>
          <a:ext cx="645193" cy="628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266700</xdr:colOff>
      <xdr:row>0</xdr:row>
      <xdr:rowOff>520596</xdr:rowOff>
    </xdr:to>
    <xdr:pic>
      <xdr:nvPicPr>
        <xdr:cNvPr id="2" name="Picture 18" descr="Ocesa LINQ | Our Work | Lumston">
          <a:extLst>
            <a:ext uri="{FF2B5EF4-FFF2-40B4-BE49-F238E27FC236}">
              <a16:creationId xmlns:a16="http://schemas.microsoft.com/office/drawing/2014/main" id="{04D7F64C-5569-4F64-A596-3DB1688F64DB}"/>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13</xdr:col>
      <xdr:colOff>0</xdr:colOff>
      <xdr:row>33</xdr:row>
      <xdr:rowOff>0</xdr:rowOff>
    </xdr:from>
    <xdr:to>
      <xdr:col>13</xdr:col>
      <xdr:colOff>0</xdr:colOff>
      <xdr:row>33</xdr:row>
      <xdr:rowOff>0</xdr:rowOff>
    </xdr:to>
    <xdr:sp macro="" textlink="">
      <xdr:nvSpPr>
        <xdr:cNvPr id="2" name="Line 11">
          <a:extLst>
            <a:ext uri="{FF2B5EF4-FFF2-40B4-BE49-F238E27FC236}">
              <a16:creationId xmlns:a16="http://schemas.microsoft.com/office/drawing/2014/main" id="{7050F726-4E06-424B-8087-1691A5D8B364}"/>
            </a:ext>
          </a:extLst>
        </xdr:cNvPr>
        <xdr:cNvSpPr>
          <a:spLocks noChangeShapeType="1"/>
        </xdr:cNvSpPr>
      </xdr:nvSpPr>
      <xdr:spPr bwMode="auto">
        <a:xfrm>
          <a:off x="942022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 name="Line 14">
          <a:extLst>
            <a:ext uri="{FF2B5EF4-FFF2-40B4-BE49-F238E27FC236}">
              <a16:creationId xmlns:a16="http://schemas.microsoft.com/office/drawing/2014/main" id="{DD5ACC2E-AA30-4777-BEB4-48E0AB26ED39}"/>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5">
          <a:extLst>
            <a:ext uri="{FF2B5EF4-FFF2-40B4-BE49-F238E27FC236}">
              <a16:creationId xmlns:a16="http://schemas.microsoft.com/office/drawing/2014/main" id="{E05EED17-2F42-4BB2-A1FA-E4568E5682E7}"/>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6">
          <a:extLst>
            <a:ext uri="{FF2B5EF4-FFF2-40B4-BE49-F238E27FC236}">
              <a16:creationId xmlns:a16="http://schemas.microsoft.com/office/drawing/2014/main" id="{AA5FA2D8-AFE1-4487-896B-E52E5BCF1EE6}"/>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7">
          <a:extLst>
            <a:ext uri="{FF2B5EF4-FFF2-40B4-BE49-F238E27FC236}">
              <a16:creationId xmlns:a16="http://schemas.microsoft.com/office/drawing/2014/main" id="{C251F852-525A-40B1-B698-4367E50E7D37}"/>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8">
          <a:extLst>
            <a:ext uri="{FF2B5EF4-FFF2-40B4-BE49-F238E27FC236}">
              <a16:creationId xmlns:a16="http://schemas.microsoft.com/office/drawing/2014/main" id="{69CCEA36-CE60-4EF3-A9D6-5DD45D2B80FF}"/>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19">
          <a:extLst>
            <a:ext uri="{FF2B5EF4-FFF2-40B4-BE49-F238E27FC236}">
              <a16:creationId xmlns:a16="http://schemas.microsoft.com/office/drawing/2014/main" id="{4B7C0776-DA10-45D1-98E1-29BA7749BE04}"/>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20">
          <a:extLst>
            <a:ext uri="{FF2B5EF4-FFF2-40B4-BE49-F238E27FC236}">
              <a16:creationId xmlns:a16="http://schemas.microsoft.com/office/drawing/2014/main" id="{1DF8C736-B3F9-43B1-8C8F-3D9A3E8AB2E1}"/>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0" name="Line 21">
          <a:extLst>
            <a:ext uri="{FF2B5EF4-FFF2-40B4-BE49-F238E27FC236}">
              <a16:creationId xmlns:a16="http://schemas.microsoft.com/office/drawing/2014/main" id="{EC2CCFE8-B77D-4BD7-94A6-BFBCAAF6AB29}"/>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1" name="Line 11">
          <a:extLst>
            <a:ext uri="{FF2B5EF4-FFF2-40B4-BE49-F238E27FC236}">
              <a16:creationId xmlns:a16="http://schemas.microsoft.com/office/drawing/2014/main" id="{2EE3FCBA-0B3A-4CF6-B160-EEDA10FDE176}"/>
            </a:ext>
          </a:extLst>
        </xdr:cNvPr>
        <xdr:cNvSpPr>
          <a:spLocks noChangeShapeType="1"/>
        </xdr:cNvSpPr>
      </xdr:nvSpPr>
      <xdr:spPr bwMode="auto">
        <a:xfrm>
          <a:off x="89058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2" name="Line 14">
          <a:extLst>
            <a:ext uri="{FF2B5EF4-FFF2-40B4-BE49-F238E27FC236}">
              <a16:creationId xmlns:a16="http://schemas.microsoft.com/office/drawing/2014/main" id="{1BB091D1-4912-4EBC-BE03-0642A051C9B7}"/>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5">
          <a:extLst>
            <a:ext uri="{FF2B5EF4-FFF2-40B4-BE49-F238E27FC236}">
              <a16:creationId xmlns:a16="http://schemas.microsoft.com/office/drawing/2014/main" id="{8D318366-59B1-4A4D-B1FB-1C9193FCF90D}"/>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6">
          <a:extLst>
            <a:ext uri="{FF2B5EF4-FFF2-40B4-BE49-F238E27FC236}">
              <a16:creationId xmlns:a16="http://schemas.microsoft.com/office/drawing/2014/main" id="{CA5D02ED-8CF8-4326-9C77-A3528F3D015E}"/>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7">
          <a:extLst>
            <a:ext uri="{FF2B5EF4-FFF2-40B4-BE49-F238E27FC236}">
              <a16:creationId xmlns:a16="http://schemas.microsoft.com/office/drawing/2014/main" id="{12F2C024-C148-4256-A36E-A86EC79F3A27}"/>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6" name="Line 18">
          <a:extLst>
            <a:ext uri="{FF2B5EF4-FFF2-40B4-BE49-F238E27FC236}">
              <a16:creationId xmlns:a16="http://schemas.microsoft.com/office/drawing/2014/main" id="{B1483306-9F11-476D-BB2C-2C197C065707}"/>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19">
          <a:extLst>
            <a:ext uri="{FF2B5EF4-FFF2-40B4-BE49-F238E27FC236}">
              <a16:creationId xmlns:a16="http://schemas.microsoft.com/office/drawing/2014/main" id="{B5627987-C24A-47F8-863E-9950146B6EB3}"/>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20">
          <a:extLst>
            <a:ext uri="{FF2B5EF4-FFF2-40B4-BE49-F238E27FC236}">
              <a16:creationId xmlns:a16="http://schemas.microsoft.com/office/drawing/2014/main" id="{DA6C5473-F212-400C-B32F-8A7D90F653A2}"/>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9" name="Line 21">
          <a:extLst>
            <a:ext uri="{FF2B5EF4-FFF2-40B4-BE49-F238E27FC236}">
              <a16:creationId xmlns:a16="http://schemas.microsoft.com/office/drawing/2014/main" id="{8E6E67BE-B89A-4A95-BF9F-BE9104EBA0B1}"/>
            </a:ext>
          </a:extLst>
        </xdr:cNvPr>
        <xdr:cNvSpPr>
          <a:spLocks noChangeShapeType="1"/>
        </xdr:cNvSpPr>
      </xdr:nvSpPr>
      <xdr:spPr bwMode="auto">
        <a:xfrm>
          <a:off x="2619375" y="656272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152400</xdr:colOff>
      <xdr:row>1</xdr:row>
      <xdr:rowOff>133350</xdr:rowOff>
    </xdr:from>
    <xdr:to>
      <xdr:col>3</xdr:col>
      <xdr:colOff>7450</xdr:colOff>
      <xdr:row>3</xdr:row>
      <xdr:rowOff>220579</xdr:rowOff>
    </xdr:to>
    <xdr:pic>
      <xdr:nvPicPr>
        <xdr:cNvPr id="20" name="Imagen 19">
          <a:extLst>
            <a:ext uri="{FF2B5EF4-FFF2-40B4-BE49-F238E27FC236}">
              <a16:creationId xmlns:a16="http://schemas.microsoft.com/office/drawing/2014/main" id="{B4A64E81-AECC-4886-8825-C0166E07CE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52400" y="762000"/>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266700</xdr:colOff>
      <xdr:row>0</xdr:row>
      <xdr:rowOff>520596</xdr:rowOff>
    </xdr:to>
    <xdr:pic>
      <xdr:nvPicPr>
        <xdr:cNvPr id="23" name="Picture 18" descr="Ocesa LINQ | Our Work | Lumston">
          <a:extLst>
            <a:ext uri="{FF2B5EF4-FFF2-40B4-BE49-F238E27FC236}">
              <a16:creationId xmlns:a16="http://schemas.microsoft.com/office/drawing/2014/main" id="{F24FA0AE-374C-46DC-A1BC-068992F33621}"/>
            </a:ext>
          </a:extLst>
        </xdr:cNvPr>
        <xdr:cNvPicPr>
          <a:picLocks noChangeAspect="1" noChangeArrowheads="1"/>
        </xdr:cNvPicPr>
      </xdr:nvPicPr>
      <xdr:blipFill rotWithShape="1">
        <a:blip xmlns:r="http://schemas.openxmlformats.org/officeDocument/2006/relationships" r:embed="rId2"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914400</xdr:colOff>
      <xdr:row>1</xdr:row>
      <xdr:rowOff>114300</xdr:rowOff>
    </xdr:from>
    <xdr:to>
      <xdr:col>12</xdr:col>
      <xdr:colOff>428690</xdr:colOff>
      <xdr:row>3</xdr:row>
      <xdr:rowOff>238195</xdr:rowOff>
    </xdr:to>
    <xdr:pic>
      <xdr:nvPicPr>
        <xdr:cNvPr id="24" name="Imagen 23">
          <a:extLst>
            <a:ext uri="{FF2B5EF4-FFF2-40B4-BE49-F238E27FC236}">
              <a16:creationId xmlns:a16="http://schemas.microsoft.com/office/drawing/2014/main" id="{4ED99EA1-D00F-4E25-966C-E10627089469}"/>
            </a:ext>
          </a:extLst>
        </xdr:cNvPr>
        <xdr:cNvPicPr>
          <a:picLocks noChangeAspect="1"/>
        </xdr:cNvPicPr>
      </xdr:nvPicPr>
      <xdr:blipFill>
        <a:blip xmlns:r="http://schemas.openxmlformats.org/officeDocument/2006/relationships" r:embed="rId3"/>
        <a:stretch>
          <a:fillRect/>
        </a:stretch>
      </xdr:blipFill>
      <xdr:spPr>
        <a:xfrm>
          <a:off x="8867775" y="742950"/>
          <a:ext cx="466790" cy="50489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13</xdr:col>
      <xdr:colOff>0</xdr:colOff>
      <xdr:row>33</xdr:row>
      <xdr:rowOff>0</xdr:rowOff>
    </xdr:from>
    <xdr:to>
      <xdr:col>13</xdr:col>
      <xdr:colOff>0</xdr:colOff>
      <xdr:row>33</xdr:row>
      <xdr:rowOff>0</xdr:rowOff>
    </xdr:to>
    <xdr:sp macro="" textlink="">
      <xdr:nvSpPr>
        <xdr:cNvPr id="2" name="Line 11">
          <a:extLst>
            <a:ext uri="{FF2B5EF4-FFF2-40B4-BE49-F238E27FC236}">
              <a16:creationId xmlns:a16="http://schemas.microsoft.com/office/drawing/2014/main" id="{7643CB33-BCB5-4011-8B36-5E58466F08F6}"/>
            </a:ext>
          </a:extLst>
        </xdr:cNvPr>
        <xdr:cNvSpPr>
          <a:spLocks noChangeShapeType="1"/>
        </xdr:cNvSpPr>
      </xdr:nvSpPr>
      <xdr:spPr bwMode="auto">
        <a:xfrm>
          <a:off x="927735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 name="Line 14">
          <a:extLst>
            <a:ext uri="{FF2B5EF4-FFF2-40B4-BE49-F238E27FC236}">
              <a16:creationId xmlns:a16="http://schemas.microsoft.com/office/drawing/2014/main" id="{B8334A08-DBD8-4112-9FA1-CB9CB69C936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5">
          <a:extLst>
            <a:ext uri="{FF2B5EF4-FFF2-40B4-BE49-F238E27FC236}">
              <a16:creationId xmlns:a16="http://schemas.microsoft.com/office/drawing/2014/main" id="{AE11C179-A82C-4D9C-9524-87D78EEAFE6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6">
          <a:extLst>
            <a:ext uri="{FF2B5EF4-FFF2-40B4-BE49-F238E27FC236}">
              <a16:creationId xmlns:a16="http://schemas.microsoft.com/office/drawing/2014/main" id="{3250D348-BF68-49BC-8A48-8EF16F10320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7">
          <a:extLst>
            <a:ext uri="{FF2B5EF4-FFF2-40B4-BE49-F238E27FC236}">
              <a16:creationId xmlns:a16="http://schemas.microsoft.com/office/drawing/2014/main" id="{08BA97C8-7E16-42B7-8EFF-50E430E64A0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8">
          <a:extLst>
            <a:ext uri="{FF2B5EF4-FFF2-40B4-BE49-F238E27FC236}">
              <a16:creationId xmlns:a16="http://schemas.microsoft.com/office/drawing/2014/main" id="{4DE6FE78-06AF-4697-821F-48BBEBA43B2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19">
          <a:extLst>
            <a:ext uri="{FF2B5EF4-FFF2-40B4-BE49-F238E27FC236}">
              <a16:creationId xmlns:a16="http://schemas.microsoft.com/office/drawing/2014/main" id="{5BA0F6BB-ACB4-4B8C-AF3F-EECA7469A69F}"/>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20">
          <a:extLst>
            <a:ext uri="{FF2B5EF4-FFF2-40B4-BE49-F238E27FC236}">
              <a16:creationId xmlns:a16="http://schemas.microsoft.com/office/drawing/2014/main" id="{74151B51-CA44-4C3F-AAA6-1370A680C198}"/>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0" name="Line 21">
          <a:extLst>
            <a:ext uri="{FF2B5EF4-FFF2-40B4-BE49-F238E27FC236}">
              <a16:creationId xmlns:a16="http://schemas.microsoft.com/office/drawing/2014/main" id="{C13EA3EE-C809-41D0-B9DD-59A3C433466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1" name="Line 11">
          <a:extLst>
            <a:ext uri="{FF2B5EF4-FFF2-40B4-BE49-F238E27FC236}">
              <a16:creationId xmlns:a16="http://schemas.microsoft.com/office/drawing/2014/main" id="{F8547856-B320-44C6-92A0-2741BB771059}"/>
            </a:ext>
          </a:extLst>
        </xdr:cNvPr>
        <xdr:cNvSpPr>
          <a:spLocks noChangeShapeType="1"/>
        </xdr:cNvSpPr>
      </xdr:nvSpPr>
      <xdr:spPr bwMode="auto">
        <a:xfrm>
          <a:off x="87630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2" name="Line 14">
          <a:extLst>
            <a:ext uri="{FF2B5EF4-FFF2-40B4-BE49-F238E27FC236}">
              <a16:creationId xmlns:a16="http://schemas.microsoft.com/office/drawing/2014/main" id="{253CB2C3-94EF-48FE-B817-B99228C2BA7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5">
          <a:extLst>
            <a:ext uri="{FF2B5EF4-FFF2-40B4-BE49-F238E27FC236}">
              <a16:creationId xmlns:a16="http://schemas.microsoft.com/office/drawing/2014/main" id="{7DBA272E-0F15-4B99-A35D-93D6C9FF5A0F}"/>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6">
          <a:extLst>
            <a:ext uri="{FF2B5EF4-FFF2-40B4-BE49-F238E27FC236}">
              <a16:creationId xmlns:a16="http://schemas.microsoft.com/office/drawing/2014/main" id="{659ED4ED-8EB3-4ABF-92A6-C92EFF4739B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7">
          <a:extLst>
            <a:ext uri="{FF2B5EF4-FFF2-40B4-BE49-F238E27FC236}">
              <a16:creationId xmlns:a16="http://schemas.microsoft.com/office/drawing/2014/main" id="{452BFCAB-2AC0-43B6-8760-6FE276B1A97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6" name="Line 18">
          <a:extLst>
            <a:ext uri="{FF2B5EF4-FFF2-40B4-BE49-F238E27FC236}">
              <a16:creationId xmlns:a16="http://schemas.microsoft.com/office/drawing/2014/main" id="{675EDF5B-5B38-4AB9-8C52-54EF96534616}"/>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19">
          <a:extLst>
            <a:ext uri="{FF2B5EF4-FFF2-40B4-BE49-F238E27FC236}">
              <a16:creationId xmlns:a16="http://schemas.microsoft.com/office/drawing/2014/main" id="{BA75F65B-7074-48CA-96AC-07F8CB8A287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20">
          <a:extLst>
            <a:ext uri="{FF2B5EF4-FFF2-40B4-BE49-F238E27FC236}">
              <a16:creationId xmlns:a16="http://schemas.microsoft.com/office/drawing/2014/main" id="{013167EB-B4EB-4CAF-AFA1-B4F29CA84D6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9" name="Line 21">
          <a:extLst>
            <a:ext uri="{FF2B5EF4-FFF2-40B4-BE49-F238E27FC236}">
              <a16:creationId xmlns:a16="http://schemas.microsoft.com/office/drawing/2014/main" id="{F582A5B2-B6AE-4E02-8D0A-2AB49472A358}"/>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180975</xdr:colOff>
      <xdr:row>1</xdr:row>
      <xdr:rowOff>95250</xdr:rowOff>
    </xdr:from>
    <xdr:to>
      <xdr:col>3</xdr:col>
      <xdr:colOff>64600</xdr:colOff>
      <xdr:row>3</xdr:row>
      <xdr:rowOff>182479</xdr:rowOff>
    </xdr:to>
    <xdr:pic>
      <xdr:nvPicPr>
        <xdr:cNvPr id="29" name="Imagen 28">
          <a:extLst>
            <a:ext uri="{FF2B5EF4-FFF2-40B4-BE49-F238E27FC236}">
              <a16:creationId xmlns:a16="http://schemas.microsoft.com/office/drawing/2014/main" id="{957E78B2-471D-4EE6-BE44-0AD051B102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0975" y="666750"/>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703220</xdr:colOff>
      <xdr:row>1</xdr:row>
      <xdr:rowOff>28575</xdr:rowOff>
    </xdr:from>
    <xdr:to>
      <xdr:col>12</xdr:col>
      <xdr:colOff>485774</xdr:colOff>
      <xdr:row>3</xdr:row>
      <xdr:rowOff>304800</xdr:rowOff>
    </xdr:to>
    <xdr:pic>
      <xdr:nvPicPr>
        <xdr:cNvPr id="32" name="Imagen 22">
          <a:extLst>
            <a:ext uri="{FF2B5EF4-FFF2-40B4-BE49-F238E27FC236}">
              <a16:creationId xmlns:a16="http://schemas.microsoft.com/office/drawing/2014/main" id="{169A1AE7-A640-44B1-ADA6-0A653C7507E7}"/>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75055" t="6137" r="-649" b="50385"/>
        <a:stretch/>
      </xdr:blipFill>
      <xdr:spPr bwMode="auto">
        <a:xfrm>
          <a:off x="8513720" y="762000"/>
          <a:ext cx="735054"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295275</xdr:colOff>
      <xdr:row>0</xdr:row>
      <xdr:rowOff>520596</xdr:rowOff>
    </xdr:to>
    <xdr:pic>
      <xdr:nvPicPr>
        <xdr:cNvPr id="20" name="Picture 18" descr="Ocesa LINQ | Our Work | Lumston">
          <a:extLst>
            <a:ext uri="{FF2B5EF4-FFF2-40B4-BE49-F238E27FC236}">
              <a16:creationId xmlns:a16="http://schemas.microsoft.com/office/drawing/2014/main" id="{1504F55E-F190-49C8-A9D6-816004DE36EF}"/>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4</xdr:col>
      <xdr:colOff>0</xdr:colOff>
      <xdr:row>33</xdr:row>
      <xdr:rowOff>0</xdr:rowOff>
    </xdr:from>
    <xdr:to>
      <xdr:col>4</xdr:col>
      <xdr:colOff>0</xdr:colOff>
      <xdr:row>33</xdr:row>
      <xdr:rowOff>0</xdr:rowOff>
    </xdr:to>
    <xdr:sp macro="" textlink="">
      <xdr:nvSpPr>
        <xdr:cNvPr id="2" name="Line 14">
          <a:extLst>
            <a:ext uri="{FF2B5EF4-FFF2-40B4-BE49-F238E27FC236}">
              <a16:creationId xmlns:a16="http://schemas.microsoft.com/office/drawing/2014/main" id="{812D9AA9-4C48-4F00-B5FA-3E07AE219394}"/>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 name="Line 15">
          <a:extLst>
            <a:ext uri="{FF2B5EF4-FFF2-40B4-BE49-F238E27FC236}">
              <a16:creationId xmlns:a16="http://schemas.microsoft.com/office/drawing/2014/main" id="{653B42D5-770E-49CE-BC20-7EEF7D39E799}"/>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6">
          <a:extLst>
            <a:ext uri="{FF2B5EF4-FFF2-40B4-BE49-F238E27FC236}">
              <a16:creationId xmlns:a16="http://schemas.microsoft.com/office/drawing/2014/main" id="{2FEC70FE-FDCF-4421-9A50-244AB4BF2D80}"/>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7">
          <a:extLst>
            <a:ext uri="{FF2B5EF4-FFF2-40B4-BE49-F238E27FC236}">
              <a16:creationId xmlns:a16="http://schemas.microsoft.com/office/drawing/2014/main" id="{D7BD49FE-FD27-4009-8EEE-21DC6DBF2464}"/>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8">
          <a:extLst>
            <a:ext uri="{FF2B5EF4-FFF2-40B4-BE49-F238E27FC236}">
              <a16:creationId xmlns:a16="http://schemas.microsoft.com/office/drawing/2014/main" id="{8F083553-AB66-40F3-A48A-C4C025F26478}"/>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9">
          <a:extLst>
            <a:ext uri="{FF2B5EF4-FFF2-40B4-BE49-F238E27FC236}">
              <a16:creationId xmlns:a16="http://schemas.microsoft.com/office/drawing/2014/main" id="{B34331ED-1F97-433F-8C70-C5DE044F9261}"/>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20">
          <a:extLst>
            <a:ext uri="{FF2B5EF4-FFF2-40B4-BE49-F238E27FC236}">
              <a16:creationId xmlns:a16="http://schemas.microsoft.com/office/drawing/2014/main" id="{5CDE84BD-9C22-49BC-AB46-6DF6810FBE4E}"/>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21">
          <a:extLst>
            <a:ext uri="{FF2B5EF4-FFF2-40B4-BE49-F238E27FC236}">
              <a16:creationId xmlns:a16="http://schemas.microsoft.com/office/drawing/2014/main" id="{9A357B01-A999-4CA6-8357-9F672F686E25}"/>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0" name="Line 11">
          <a:extLst>
            <a:ext uri="{FF2B5EF4-FFF2-40B4-BE49-F238E27FC236}">
              <a16:creationId xmlns:a16="http://schemas.microsoft.com/office/drawing/2014/main" id="{50D95DF0-6F8A-4240-B2DE-CFB27D3AB23E}"/>
            </a:ext>
          </a:extLst>
        </xdr:cNvPr>
        <xdr:cNvSpPr>
          <a:spLocks noChangeShapeType="1"/>
        </xdr:cNvSpPr>
      </xdr:nvSpPr>
      <xdr:spPr bwMode="auto">
        <a:xfrm>
          <a:off x="88773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1" name="Line 14">
          <a:extLst>
            <a:ext uri="{FF2B5EF4-FFF2-40B4-BE49-F238E27FC236}">
              <a16:creationId xmlns:a16="http://schemas.microsoft.com/office/drawing/2014/main" id="{ACE646BC-C207-40AE-9CC8-D57B41566A5D}"/>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2" name="Line 15">
          <a:extLst>
            <a:ext uri="{FF2B5EF4-FFF2-40B4-BE49-F238E27FC236}">
              <a16:creationId xmlns:a16="http://schemas.microsoft.com/office/drawing/2014/main" id="{378E3214-D77B-40E6-9DC0-BF19D088414D}"/>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6">
          <a:extLst>
            <a:ext uri="{FF2B5EF4-FFF2-40B4-BE49-F238E27FC236}">
              <a16:creationId xmlns:a16="http://schemas.microsoft.com/office/drawing/2014/main" id="{D0BEAF52-71E7-4E83-B4ED-3C03899E4C19}"/>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7">
          <a:extLst>
            <a:ext uri="{FF2B5EF4-FFF2-40B4-BE49-F238E27FC236}">
              <a16:creationId xmlns:a16="http://schemas.microsoft.com/office/drawing/2014/main" id="{FF2C4FCC-E4A9-4370-A212-89CE5D83DD6C}"/>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8">
          <a:extLst>
            <a:ext uri="{FF2B5EF4-FFF2-40B4-BE49-F238E27FC236}">
              <a16:creationId xmlns:a16="http://schemas.microsoft.com/office/drawing/2014/main" id="{41511256-BEA0-4393-A07B-C0B5140E4C13}"/>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6" name="Line 19">
          <a:extLst>
            <a:ext uri="{FF2B5EF4-FFF2-40B4-BE49-F238E27FC236}">
              <a16:creationId xmlns:a16="http://schemas.microsoft.com/office/drawing/2014/main" id="{E8DBA599-56FF-4EBF-9E54-7B8A57315CA0}"/>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20">
          <a:extLst>
            <a:ext uri="{FF2B5EF4-FFF2-40B4-BE49-F238E27FC236}">
              <a16:creationId xmlns:a16="http://schemas.microsoft.com/office/drawing/2014/main" id="{B318B70A-089B-44D5-B2E7-4382B88789B0}"/>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21">
          <a:extLst>
            <a:ext uri="{FF2B5EF4-FFF2-40B4-BE49-F238E27FC236}">
              <a16:creationId xmlns:a16="http://schemas.microsoft.com/office/drawing/2014/main" id="{E023EFD3-8F80-42A6-BF5A-1DC6AA215431}"/>
            </a:ext>
          </a:extLst>
        </xdr:cNvPr>
        <xdr:cNvSpPr>
          <a:spLocks noChangeShapeType="1"/>
        </xdr:cNvSpPr>
      </xdr:nvSpPr>
      <xdr:spPr bwMode="auto">
        <a:xfrm>
          <a:off x="2590800" y="3638550"/>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352425</xdr:colOff>
      <xdr:row>1</xdr:row>
      <xdr:rowOff>83889</xdr:rowOff>
    </xdr:from>
    <xdr:to>
      <xdr:col>2</xdr:col>
      <xdr:colOff>331299</xdr:colOff>
      <xdr:row>3</xdr:row>
      <xdr:rowOff>182479</xdr:rowOff>
    </xdr:to>
    <xdr:pic>
      <xdr:nvPicPr>
        <xdr:cNvPr id="19" name="Imagen 18">
          <a:extLst>
            <a:ext uri="{FF2B5EF4-FFF2-40B4-BE49-F238E27FC236}">
              <a16:creationId xmlns:a16="http://schemas.microsoft.com/office/drawing/2014/main" id="{453732C2-0741-42A2-94A8-03ACFA8BC99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52425" y="645864"/>
          <a:ext cx="1502874" cy="4795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123825</xdr:rowOff>
    </xdr:from>
    <xdr:to>
      <xdr:col>1</xdr:col>
      <xdr:colOff>76200</xdr:colOff>
      <xdr:row>0</xdr:row>
      <xdr:rowOff>503662</xdr:rowOff>
    </xdr:to>
    <xdr:pic>
      <xdr:nvPicPr>
        <xdr:cNvPr id="21" name="Picture 18" descr="Ocesa LINQ | Our Work | Lumston">
          <a:extLst>
            <a:ext uri="{FF2B5EF4-FFF2-40B4-BE49-F238E27FC236}">
              <a16:creationId xmlns:a16="http://schemas.microsoft.com/office/drawing/2014/main" id="{3DA3BF82-3484-499F-B183-81403C6C5D92}"/>
            </a:ext>
          </a:extLst>
        </xdr:cNvPr>
        <xdr:cNvPicPr>
          <a:picLocks noChangeAspect="1" noChangeArrowheads="1"/>
        </xdr:cNvPicPr>
      </xdr:nvPicPr>
      <xdr:blipFill rotWithShape="1">
        <a:blip xmlns:r="http://schemas.openxmlformats.org/officeDocument/2006/relationships" r:embed="rId2"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23825"/>
          <a:ext cx="704850" cy="37983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11</xdr:col>
      <xdr:colOff>447675</xdr:colOff>
      <xdr:row>1</xdr:row>
      <xdr:rowOff>47624</xdr:rowOff>
    </xdr:from>
    <xdr:to>
      <xdr:col>12</xdr:col>
      <xdr:colOff>409575</xdr:colOff>
      <xdr:row>3</xdr:row>
      <xdr:rowOff>380999</xdr:rowOff>
    </xdr:to>
    <xdr:grpSp>
      <xdr:nvGrpSpPr>
        <xdr:cNvPr id="23" name="Grupo 22">
          <a:extLst>
            <a:ext uri="{FF2B5EF4-FFF2-40B4-BE49-F238E27FC236}">
              <a16:creationId xmlns:a16="http://schemas.microsoft.com/office/drawing/2014/main" id="{46DAF263-2B3D-47FF-BC61-7ECCF819D187}"/>
            </a:ext>
          </a:extLst>
        </xdr:cNvPr>
        <xdr:cNvGrpSpPr/>
      </xdr:nvGrpSpPr>
      <xdr:grpSpPr>
        <a:xfrm>
          <a:off x="7600950" y="609599"/>
          <a:ext cx="723900" cy="714375"/>
          <a:chOff x="8544551" y="800101"/>
          <a:chExt cx="713748" cy="638174"/>
        </a:xfrm>
      </xdr:grpSpPr>
      <xdr:pic>
        <xdr:nvPicPr>
          <xdr:cNvPr id="24" name="Imagen 23">
            <a:extLst>
              <a:ext uri="{FF2B5EF4-FFF2-40B4-BE49-F238E27FC236}">
                <a16:creationId xmlns:a16="http://schemas.microsoft.com/office/drawing/2014/main" id="{65ECD87D-300E-E861-4343-8CAB2A6A5E1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75055" t="6137" r="-649" b="57523"/>
          <a:stretch/>
        </xdr:blipFill>
        <xdr:spPr bwMode="auto">
          <a:xfrm>
            <a:off x="8544551" y="800101"/>
            <a:ext cx="713748"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25" name="CuadroTexto 24">
            <a:extLst>
              <a:ext uri="{FF2B5EF4-FFF2-40B4-BE49-F238E27FC236}">
                <a16:creationId xmlns:a16="http://schemas.microsoft.com/office/drawing/2014/main" id="{CAAF62CB-F8B0-17B7-F516-57072281A826}"/>
              </a:ext>
            </a:extLst>
          </xdr:cNvPr>
          <xdr:cNvSpPr txBox="1"/>
        </xdr:nvSpPr>
        <xdr:spPr>
          <a:xfrm>
            <a:off x="8610600" y="1266825"/>
            <a:ext cx="571500"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MX" sz="800" b="1">
                <a:solidFill>
                  <a:srgbClr val="FFCC00"/>
                </a:solidFill>
              </a:rPr>
              <a:t>RIGGING</a:t>
            </a:r>
          </a:p>
        </xdr:txBody>
      </xdr:sp>
    </xdr:grpSp>
    <xdr:clientData/>
  </xdr:twoCellAnchor>
</xdr:wsDr>
</file>

<file path=xl/drawings/drawing10.xml><?xml version="1.0" encoding="utf-8"?>
<xdr:wsDr xmlns:xdr="http://schemas.openxmlformats.org/drawingml/2006/spreadsheetDrawing" xmlns:a="http://schemas.openxmlformats.org/drawingml/2006/main">
  <xdr:twoCellAnchor>
    <xdr:from>
      <xdr:col>13</xdr:col>
      <xdr:colOff>0</xdr:colOff>
      <xdr:row>33</xdr:row>
      <xdr:rowOff>0</xdr:rowOff>
    </xdr:from>
    <xdr:to>
      <xdr:col>13</xdr:col>
      <xdr:colOff>0</xdr:colOff>
      <xdr:row>33</xdr:row>
      <xdr:rowOff>0</xdr:rowOff>
    </xdr:to>
    <xdr:sp macro="" textlink="">
      <xdr:nvSpPr>
        <xdr:cNvPr id="2" name="Line 11">
          <a:extLst>
            <a:ext uri="{FF2B5EF4-FFF2-40B4-BE49-F238E27FC236}">
              <a16:creationId xmlns:a16="http://schemas.microsoft.com/office/drawing/2014/main" id="{AAE8D6E0-A643-4AF0-9B57-1BD123BD2B01}"/>
            </a:ext>
          </a:extLst>
        </xdr:cNvPr>
        <xdr:cNvSpPr>
          <a:spLocks noChangeShapeType="1"/>
        </xdr:cNvSpPr>
      </xdr:nvSpPr>
      <xdr:spPr bwMode="auto">
        <a:xfrm>
          <a:off x="927735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3" name="Line 14">
          <a:extLst>
            <a:ext uri="{FF2B5EF4-FFF2-40B4-BE49-F238E27FC236}">
              <a16:creationId xmlns:a16="http://schemas.microsoft.com/office/drawing/2014/main" id="{031C6542-F42E-4DB7-A3C3-98FAB42765B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4" name="Line 15">
          <a:extLst>
            <a:ext uri="{FF2B5EF4-FFF2-40B4-BE49-F238E27FC236}">
              <a16:creationId xmlns:a16="http://schemas.microsoft.com/office/drawing/2014/main" id="{13C1650A-29AF-4612-A05B-A744DB8EEE91}"/>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5" name="Line 16">
          <a:extLst>
            <a:ext uri="{FF2B5EF4-FFF2-40B4-BE49-F238E27FC236}">
              <a16:creationId xmlns:a16="http://schemas.microsoft.com/office/drawing/2014/main" id="{D5C768BB-AA01-47D7-B834-558D67E7CDA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6" name="Line 17">
          <a:extLst>
            <a:ext uri="{FF2B5EF4-FFF2-40B4-BE49-F238E27FC236}">
              <a16:creationId xmlns:a16="http://schemas.microsoft.com/office/drawing/2014/main" id="{3082B812-4C6C-4A23-9F7A-D812FA4401F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7" name="Line 18">
          <a:extLst>
            <a:ext uri="{FF2B5EF4-FFF2-40B4-BE49-F238E27FC236}">
              <a16:creationId xmlns:a16="http://schemas.microsoft.com/office/drawing/2014/main" id="{92123BAA-3571-420D-A5B1-9F7BF1807D6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8" name="Line 19">
          <a:extLst>
            <a:ext uri="{FF2B5EF4-FFF2-40B4-BE49-F238E27FC236}">
              <a16:creationId xmlns:a16="http://schemas.microsoft.com/office/drawing/2014/main" id="{F0BD37CB-36C6-4602-A084-400C9D7D874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9" name="Line 20">
          <a:extLst>
            <a:ext uri="{FF2B5EF4-FFF2-40B4-BE49-F238E27FC236}">
              <a16:creationId xmlns:a16="http://schemas.microsoft.com/office/drawing/2014/main" id="{8E0AF767-55E2-461F-96C8-5E85E8640246}"/>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0" name="Line 21">
          <a:extLst>
            <a:ext uri="{FF2B5EF4-FFF2-40B4-BE49-F238E27FC236}">
              <a16:creationId xmlns:a16="http://schemas.microsoft.com/office/drawing/2014/main" id="{5E6C28AE-5B84-440E-80C7-9EF6AC467866}"/>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11" name="Line 11">
          <a:extLst>
            <a:ext uri="{FF2B5EF4-FFF2-40B4-BE49-F238E27FC236}">
              <a16:creationId xmlns:a16="http://schemas.microsoft.com/office/drawing/2014/main" id="{DDAF3E5B-7A21-476A-93AF-1F42020AD1EA}"/>
            </a:ext>
          </a:extLst>
        </xdr:cNvPr>
        <xdr:cNvSpPr>
          <a:spLocks noChangeShapeType="1"/>
        </xdr:cNvSpPr>
      </xdr:nvSpPr>
      <xdr:spPr bwMode="auto">
        <a:xfrm>
          <a:off x="87630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2" name="Line 14">
          <a:extLst>
            <a:ext uri="{FF2B5EF4-FFF2-40B4-BE49-F238E27FC236}">
              <a16:creationId xmlns:a16="http://schemas.microsoft.com/office/drawing/2014/main" id="{B9336278-3F3B-428C-8F3F-3F6AE7E1EC3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3" name="Line 15">
          <a:extLst>
            <a:ext uri="{FF2B5EF4-FFF2-40B4-BE49-F238E27FC236}">
              <a16:creationId xmlns:a16="http://schemas.microsoft.com/office/drawing/2014/main" id="{515035B6-5DA8-4A65-85D3-DFE18BADC45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4" name="Line 16">
          <a:extLst>
            <a:ext uri="{FF2B5EF4-FFF2-40B4-BE49-F238E27FC236}">
              <a16:creationId xmlns:a16="http://schemas.microsoft.com/office/drawing/2014/main" id="{07F0858D-E65F-4C22-AB18-44A347A8F3E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5" name="Line 17">
          <a:extLst>
            <a:ext uri="{FF2B5EF4-FFF2-40B4-BE49-F238E27FC236}">
              <a16:creationId xmlns:a16="http://schemas.microsoft.com/office/drawing/2014/main" id="{417C5145-931D-4A65-BB6E-38DA838063A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6" name="Line 18">
          <a:extLst>
            <a:ext uri="{FF2B5EF4-FFF2-40B4-BE49-F238E27FC236}">
              <a16:creationId xmlns:a16="http://schemas.microsoft.com/office/drawing/2014/main" id="{4FC976D6-D02F-4B30-B6DF-5CBBA3E09BE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7" name="Line 19">
          <a:extLst>
            <a:ext uri="{FF2B5EF4-FFF2-40B4-BE49-F238E27FC236}">
              <a16:creationId xmlns:a16="http://schemas.microsoft.com/office/drawing/2014/main" id="{AA7C51B1-C508-4A30-A13C-572091C6455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8" name="Line 20">
          <a:extLst>
            <a:ext uri="{FF2B5EF4-FFF2-40B4-BE49-F238E27FC236}">
              <a16:creationId xmlns:a16="http://schemas.microsoft.com/office/drawing/2014/main" id="{7570E0A7-8FD5-4531-BDDD-97B43AFCB7A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33</xdr:row>
      <xdr:rowOff>0</xdr:rowOff>
    </xdr:from>
    <xdr:to>
      <xdr:col>4</xdr:col>
      <xdr:colOff>0</xdr:colOff>
      <xdr:row>33</xdr:row>
      <xdr:rowOff>0</xdr:rowOff>
    </xdr:to>
    <xdr:sp macro="" textlink="">
      <xdr:nvSpPr>
        <xdr:cNvPr id="19" name="Line 21">
          <a:extLst>
            <a:ext uri="{FF2B5EF4-FFF2-40B4-BE49-F238E27FC236}">
              <a16:creationId xmlns:a16="http://schemas.microsoft.com/office/drawing/2014/main" id="{2E0692AB-D050-4F8E-A5A3-3572BC7BBC08}"/>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142875</xdr:colOff>
      <xdr:row>1</xdr:row>
      <xdr:rowOff>95250</xdr:rowOff>
    </xdr:from>
    <xdr:to>
      <xdr:col>3</xdr:col>
      <xdr:colOff>74125</xdr:colOff>
      <xdr:row>3</xdr:row>
      <xdr:rowOff>182479</xdr:rowOff>
    </xdr:to>
    <xdr:pic>
      <xdr:nvPicPr>
        <xdr:cNvPr id="24" name="Imagen 23">
          <a:extLst>
            <a:ext uri="{FF2B5EF4-FFF2-40B4-BE49-F238E27FC236}">
              <a16:creationId xmlns:a16="http://schemas.microsoft.com/office/drawing/2014/main" id="{0761EB26-7DBF-4165-9D59-8E42E05DDA7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42875" y="714375"/>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133350</xdr:colOff>
      <xdr:row>0</xdr:row>
      <xdr:rowOff>152400</xdr:rowOff>
    </xdr:from>
    <xdr:to>
      <xdr:col>1</xdr:col>
      <xdr:colOff>342900</xdr:colOff>
      <xdr:row>0</xdr:row>
      <xdr:rowOff>520596</xdr:rowOff>
    </xdr:to>
    <xdr:pic>
      <xdr:nvPicPr>
        <xdr:cNvPr id="28" name="Picture 18" descr="Ocesa LINQ | Our Work | Lumston">
          <a:extLst>
            <a:ext uri="{FF2B5EF4-FFF2-40B4-BE49-F238E27FC236}">
              <a16:creationId xmlns:a16="http://schemas.microsoft.com/office/drawing/2014/main" id="{59424515-9777-4948-9885-0089D7482933}"/>
            </a:ext>
          </a:extLst>
        </xdr:cNvPr>
        <xdr:cNvPicPr>
          <a:picLocks noChangeAspect="1" noChangeArrowheads="1"/>
        </xdr:cNvPicPr>
      </xdr:nvPicPr>
      <xdr:blipFill rotWithShape="1">
        <a:blip xmlns:r="http://schemas.openxmlformats.org/officeDocument/2006/relationships" r:embed="rId2"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11</xdr:col>
      <xdr:colOff>752475</xdr:colOff>
      <xdr:row>1</xdr:row>
      <xdr:rowOff>38100</xdr:rowOff>
    </xdr:from>
    <xdr:to>
      <xdr:col>12</xdr:col>
      <xdr:colOff>440110</xdr:colOff>
      <xdr:row>3</xdr:row>
      <xdr:rowOff>327718</xdr:rowOff>
    </xdr:to>
    <xdr:pic>
      <xdr:nvPicPr>
        <xdr:cNvPr id="20" name="Imagen 19">
          <a:extLst>
            <a:ext uri="{FF2B5EF4-FFF2-40B4-BE49-F238E27FC236}">
              <a16:creationId xmlns:a16="http://schemas.microsoft.com/office/drawing/2014/main" id="{AF65FB6B-2CEF-1BFB-16C5-7D3A873EEDFD}"/>
            </a:ext>
          </a:extLst>
        </xdr:cNvPr>
        <xdr:cNvPicPr>
          <a:picLocks noChangeAspect="1"/>
        </xdr:cNvPicPr>
      </xdr:nvPicPr>
      <xdr:blipFill>
        <a:blip xmlns:r="http://schemas.openxmlformats.org/officeDocument/2006/relationships" r:embed="rId3"/>
        <a:stretch>
          <a:fillRect/>
        </a:stretch>
      </xdr:blipFill>
      <xdr:spPr>
        <a:xfrm>
          <a:off x="8629650" y="657225"/>
          <a:ext cx="640135" cy="67061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57</xdr:row>
      <xdr:rowOff>0</xdr:rowOff>
    </xdr:from>
    <xdr:to>
      <xdr:col>0</xdr:col>
      <xdr:colOff>0</xdr:colOff>
      <xdr:row>57</xdr:row>
      <xdr:rowOff>0</xdr:rowOff>
    </xdr:to>
    <xdr:sp macro="" textlink="">
      <xdr:nvSpPr>
        <xdr:cNvPr id="137738" name="Rectangle 1">
          <a:extLst>
            <a:ext uri="{FF2B5EF4-FFF2-40B4-BE49-F238E27FC236}">
              <a16:creationId xmlns:a16="http://schemas.microsoft.com/office/drawing/2014/main" id="{00000000-0008-0000-0800-00000A1A0200}"/>
            </a:ext>
          </a:extLst>
        </xdr:cNvPr>
        <xdr:cNvSpPr>
          <a:spLocks noChangeArrowheads="1"/>
        </xdr:cNvSpPr>
      </xdr:nvSpPr>
      <xdr:spPr bwMode="auto">
        <a:xfrm>
          <a:off x="0" y="10915650"/>
          <a:ext cx="0" cy="0"/>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53</xdr:row>
      <xdr:rowOff>9525</xdr:rowOff>
    </xdr:from>
    <xdr:to>
      <xdr:col>0</xdr:col>
      <xdr:colOff>0</xdr:colOff>
      <xdr:row>54</xdr:row>
      <xdr:rowOff>0</xdr:rowOff>
    </xdr:to>
    <xdr:sp macro="" textlink="">
      <xdr:nvSpPr>
        <xdr:cNvPr id="137739" name="Rectangle 2">
          <a:extLst>
            <a:ext uri="{FF2B5EF4-FFF2-40B4-BE49-F238E27FC236}">
              <a16:creationId xmlns:a16="http://schemas.microsoft.com/office/drawing/2014/main" id="{00000000-0008-0000-0800-00000B1A0200}"/>
            </a:ext>
          </a:extLst>
        </xdr:cNvPr>
        <xdr:cNvSpPr>
          <a:spLocks noChangeArrowheads="1"/>
        </xdr:cNvSpPr>
      </xdr:nvSpPr>
      <xdr:spPr bwMode="auto">
        <a:xfrm>
          <a:off x="0" y="9944100"/>
          <a:ext cx="0" cy="161925"/>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57</xdr:row>
      <xdr:rowOff>0</xdr:rowOff>
    </xdr:from>
    <xdr:to>
      <xdr:col>0</xdr:col>
      <xdr:colOff>0</xdr:colOff>
      <xdr:row>57</xdr:row>
      <xdr:rowOff>0</xdr:rowOff>
    </xdr:to>
    <xdr:sp macro="" textlink="">
      <xdr:nvSpPr>
        <xdr:cNvPr id="137740" name="Rectangle 3">
          <a:extLst>
            <a:ext uri="{FF2B5EF4-FFF2-40B4-BE49-F238E27FC236}">
              <a16:creationId xmlns:a16="http://schemas.microsoft.com/office/drawing/2014/main" id="{00000000-0008-0000-0800-00000C1A0200}"/>
            </a:ext>
          </a:extLst>
        </xdr:cNvPr>
        <xdr:cNvSpPr>
          <a:spLocks noChangeArrowheads="1"/>
        </xdr:cNvSpPr>
      </xdr:nvSpPr>
      <xdr:spPr bwMode="auto">
        <a:xfrm>
          <a:off x="0" y="10915650"/>
          <a:ext cx="0" cy="0"/>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58</xdr:row>
      <xdr:rowOff>9525</xdr:rowOff>
    </xdr:from>
    <xdr:to>
      <xdr:col>0</xdr:col>
      <xdr:colOff>0</xdr:colOff>
      <xdr:row>59</xdr:row>
      <xdr:rowOff>0</xdr:rowOff>
    </xdr:to>
    <xdr:sp macro="" textlink="">
      <xdr:nvSpPr>
        <xdr:cNvPr id="137741" name="Rectangle 4">
          <a:extLst>
            <a:ext uri="{FF2B5EF4-FFF2-40B4-BE49-F238E27FC236}">
              <a16:creationId xmlns:a16="http://schemas.microsoft.com/office/drawing/2014/main" id="{00000000-0008-0000-0800-00000D1A0200}"/>
            </a:ext>
          </a:extLst>
        </xdr:cNvPr>
        <xdr:cNvSpPr>
          <a:spLocks noChangeArrowheads="1"/>
        </xdr:cNvSpPr>
      </xdr:nvSpPr>
      <xdr:spPr bwMode="auto">
        <a:xfrm>
          <a:off x="0" y="11125200"/>
          <a:ext cx="0" cy="161925"/>
        </a:xfrm>
        <a:prstGeom prst="rect">
          <a:avLst/>
        </a:prstGeom>
        <a:solidFill>
          <a:srgbClr val="FFFFFF"/>
        </a:solidFill>
        <a:ln w="3175">
          <a:solidFill>
            <a:srgbClr val="000000"/>
          </a:solidFill>
          <a:miter lim="800000"/>
          <a:headEnd/>
          <a:tailEnd/>
        </a:ln>
      </xdr:spPr>
    </xdr:sp>
    <xdr:clientData/>
  </xdr:twoCellAnchor>
  <xdr:twoCellAnchor>
    <xdr:from>
      <xdr:col>0</xdr:col>
      <xdr:colOff>0</xdr:colOff>
      <xdr:row>52</xdr:row>
      <xdr:rowOff>0</xdr:rowOff>
    </xdr:from>
    <xdr:to>
      <xdr:col>0</xdr:col>
      <xdr:colOff>0</xdr:colOff>
      <xdr:row>60</xdr:row>
      <xdr:rowOff>0</xdr:rowOff>
    </xdr:to>
    <xdr:sp macro="" textlink="">
      <xdr:nvSpPr>
        <xdr:cNvPr id="137742" name="Line 5">
          <a:extLst>
            <a:ext uri="{FF2B5EF4-FFF2-40B4-BE49-F238E27FC236}">
              <a16:creationId xmlns:a16="http://schemas.microsoft.com/office/drawing/2014/main" id="{00000000-0008-0000-0800-00000E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3" name="Line 6">
          <a:extLst>
            <a:ext uri="{FF2B5EF4-FFF2-40B4-BE49-F238E27FC236}">
              <a16:creationId xmlns:a16="http://schemas.microsoft.com/office/drawing/2014/main" id="{00000000-0008-0000-0800-00000F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4" name="Line 7">
          <a:extLst>
            <a:ext uri="{FF2B5EF4-FFF2-40B4-BE49-F238E27FC236}">
              <a16:creationId xmlns:a16="http://schemas.microsoft.com/office/drawing/2014/main" id="{00000000-0008-0000-0800-000010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5" name="Line 8">
          <a:extLst>
            <a:ext uri="{FF2B5EF4-FFF2-40B4-BE49-F238E27FC236}">
              <a16:creationId xmlns:a16="http://schemas.microsoft.com/office/drawing/2014/main" id="{00000000-0008-0000-0800-000011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6" name="Line 9">
          <a:extLst>
            <a:ext uri="{FF2B5EF4-FFF2-40B4-BE49-F238E27FC236}">
              <a16:creationId xmlns:a16="http://schemas.microsoft.com/office/drawing/2014/main" id="{00000000-0008-0000-0800-000012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7" name="Line 10">
          <a:extLst>
            <a:ext uri="{FF2B5EF4-FFF2-40B4-BE49-F238E27FC236}">
              <a16:creationId xmlns:a16="http://schemas.microsoft.com/office/drawing/2014/main" id="{00000000-0008-0000-0800-000013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8" name="Line 11">
          <a:extLst>
            <a:ext uri="{FF2B5EF4-FFF2-40B4-BE49-F238E27FC236}">
              <a16:creationId xmlns:a16="http://schemas.microsoft.com/office/drawing/2014/main" id="{00000000-0008-0000-0800-000014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49" name="Line 12">
          <a:extLst>
            <a:ext uri="{FF2B5EF4-FFF2-40B4-BE49-F238E27FC236}">
              <a16:creationId xmlns:a16="http://schemas.microsoft.com/office/drawing/2014/main" id="{00000000-0008-0000-0800-000015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0" name="Line 13">
          <a:extLst>
            <a:ext uri="{FF2B5EF4-FFF2-40B4-BE49-F238E27FC236}">
              <a16:creationId xmlns:a16="http://schemas.microsoft.com/office/drawing/2014/main" id="{00000000-0008-0000-0800-0000161A0200}"/>
            </a:ext>
          </a:extLst>
        </xdr:cNvPr>
        <xdr:cNvSpPr>
          <a:spLocks noChangeShapeType="1"/>
        </xdr:cNvSpPr>
      </xdr:nvSpPr>
      <xdr:spPr bwMode="auto">
        <a:xfrm>
          <a:off x="0" y="9753600"/>
          <a:ext cx="0" cy="18669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1" name="Line 14">
          <a:extLst>
            <a:ext uri="{FF2B5EF4-FFF2-40B4-BE49-F238E27FC236}">
              <a16:creationId xmlns:a16="http://schemas.microsoft.com/office/drawing/2014/main" id="{00000000-0008-0000-0800-000017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2" name="Line 15">
          <a:extLst>
            <a:ext uri="{FF2B5EF4-FFF2-40B4-BE49-F238E27FC236}">
              <a16:creationId xmlns:a16="http://schemas.microsoft.com/office/drawing/2014/main" id="{00000000-0008-0000-0800-000018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3" name="Line 16">
          <a:extLst>
            <a:ext uri="{FF2B5EF4-FFF2-40B4-BE49-F238E27FC236}">
              <a16:creationId xmlns:a16="http://schemas.microsoft.com/office/drawing/2014/main" id="{00000000-0008-0000-0800-000019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4" name="Line 17">
          <a:extLst>
            <a:ext uri="{FF2B5EF4-FFF2-40B4-BE49-F238E27FC236}">
              <a16:creationId xmlns:a16="http://schemas.microsoft.com/office/drawing/2014/main" id="{00000000-0008-0000-0800-00001A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5" name="Line 18">
          <a:extLst>
            <a:ext uri="{FF2B5EF4-FFF2-40B4-BE49-F238E27FC236}">
              <a16:creationId xmlns:a16="http://schemas.microsoft.com/office/drawing/2014/main" id="{00000000-0008-0000-0800-00001B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6" name="Line 19">
          <a:extLst>
            <a:ext uri="{FF2B5EF4-FFF2-40B4-BE49-F238E27FC236}">
              <a16:creationId xmlns:a16="http://schemas.microsoft.com/office/drawing/2014/main" id="{00000000-0008-0000-0800-00001C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7" name="Line 20">
          <a:extLst>
            <a:ext uri="{FF2B5EF4-FFF2-40B4-BE49-F238E27FC236}">
              <a16:creationId xmlns:a16="http://schemas.microsoft.com/office/drawing/2014/main" id="{00000000-0008-0000-0800-00001D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8" name="Line 21">
          <a:extLst>
            <a:ext uri="{FF2B5EF4-FFF2-40B4-BE49-F238E27FC236}">
              <a16:creationId xmlns:a16="http://schemas.microsoft.com/office/drawing/2014/main" id="{00000000-0008-0000-0800-00001E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52</xdr:row>
      <xdr:rowOff>0</xdr:rowOff>
    </xdr:from>
    <xdr:to>
      <xdr:col>0</xdr:col>
      <xdr:colOff>0</xdr:colOff>
      <xdr:row>60</xdr:row>
      <xdr:rowOff>0</xdr:rowOff>
    </xdr:to>
    <xdr:sp macro="" textlink="">
      <xdr:nvSpPr>
        <xdr:cNvPr id="137759" name="Line 22">
          <a:extLst>
            <a:ext uri="{FF2B5EF4-FFF2-40B4-BE49-F238E27FC236}">
              <a16:creationId xmlns:a16="http://schemas.microsoft.com/office/drawing/2014/main" id="{00000000-0008-0000-0800-00001F1A0200}"/>
            </a:ext>
          </a:extLst>
        </xdr:cNvPr>
        <xdr:cNvSpPr>
          <a:spLocks noChangeShapeType="1"/>
        </xdr:cNvSpPr>
      </xdr:nvSpPr>
      <xdr:spPr bwMode="auto">
        <a:xfrm>
          <a:off x="0" y="9753600"/>
          <a:ext cx="0" cy="1866900"/>
        </a:xfrm>
        <a:prstGeom prst="line">
          <a:avLst/>
        </a:prstGeom>
        <a:noFill/>
        <a:ln w="31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12</xdr:col>
      <xdr:colOff>0</xdr:colOff>
      <xdr:row>33</xdr:row>
      <xdr:rowOff>0</xdr:rowOff>
    </xdr:from>
    <xdr:to>
      <xdr:col>12</xdr:col>
      <xdr:colOff>0</xdr:colOff>
      <xdr:row>33</xdr:row>
      <xdr:rowOff>0</xdr:rowOff>
    </xdr:to>
    <xdr:sp macro="" textlink="">
      <xdr:nvSpPr>
        <xdr:cNvPr id="2" name="Line 11">
          <a:extLst>
            <a:ext uri="{FF2B5EF4-FFF2-40B4-BE49-F238E27FC236}">
              <a16:creationId xmlns:a16="http://schemas.microsoft.com/office/drawing/2014/main" id="{EFF90D84-95E3-4160-B3C1-72534D977010}"/>
            </a:ext>
          </a:extLst>
        </xdr:cNvPr>
        <xdr:cNvSpPr>
          <a:spLocks noChangeShapeType="1"/>
        </xdr:cNvSpPr>
      </xdr:nvSpPr>
      <xdr:spPr bwMode="auto">
        <a:xfrm>
          <a:off x="927735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 name="Line 14">
          <a:extLst>
            <a:ext uri="{FF2B5EF4-FFF2-40B4-BE49-F238E27FC236}">
              <a16:creationId xmlns:a16="http://schemas.microsoft.com/office/drawing/2014/main" id="{92A018DD-F6D1-411A-A07D-AE9E2DE5B345}"/>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 name="Line 15">
          <a:extLst>
            <a:ext uri="{FF2B5EF4-FFF2-40B4-BE49-F238E27FC236}">
              <a16:creationId xmlns:a16="http://schemas.microsoft.com/office/drawing/2014/main" id="{0E1810F0-3CC7-493E-9B09-1EFB7135EA4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5" name="Line 16">
          <a:extLst>
            <a:ext uri="{FF2B5EF4-FFF2-40B4-BE49-F238E27FC236}">
              <a16:creationId xmlns:a16="http://schemas.microsoft.com/office/drawing/2014/main" id="{EF8866B1-996E-425D-9F53-78FB49E086E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6" name="Line 17">
          <a:extLst>
            <a:ext uri="{FF2B5EF4-FFF2-40B4-BE49-F238E27FC236}">
              <a16:creationId xmlns:a16="http://schemas.microsoft.com/office/drawing/2014/main" id="{68BB0B5A-2BFD-47E8-8602-0809CF932446}"/>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7" name="Line 18">
          <a:extLst>
            <a:ext uri="{FF2B5EF4-FFF2-40B4-BE49-F238E27FC236}">
              <a16:creationId xmlns:a16="http://schemas.microsoft.com/office/drawing/2014/main" id="{65F35F75-30CF-4575-9680-916E0380EA2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8" name="Line 19">
          <a:extLst>
            <a:ext uri="{FF2B5EF4-FFF2-40B4-BE49-F238E27FC236}">
              <a16:creationId xmlns:a16="http://schemas.microsoft.com/office/drawing/2014/main" id="{20EFC35F-F109-4520-9844-9F9D6505EF9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9" name="Line 20">
          <a:extLst>
            <a:ext uri="{FF2B5EF4-FFF2-40B4-BE49-F238E27FC236}">
              <a16:creationId xmlns:a16="http://schemas.microsoft.com/office/drawing/2014/main" id="{9BB594EE-5CEC-40CB-8D94-68AFDDA932E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0" name="Line 21">
          <a:extLst>
            <a:ext uri="{FF2B5EF4-FFF2-40B4-BE49-F238E27FC236}">
              <a16:creationId xmlns:a16="http://schemas.microsoft.com/office/drawing/2014/main" id="{6C2B5C4A-9928-4337-BD04-29C15776AC9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2" name="Line 14">
          <a:extLst>
            <a:ext uri="{FF2B5EF4-FFF2-40B4-BE49-F238E27FC236}">
              <a16:creationId xmlns:a16="http://schemas.microsoft.com/office/drawing/2014/main" id="{45F1355F-3D99-4635-9295-E7B7B2F918D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3" name="Line 15">
          <a:extLst>
            <a:ext uri="{FF2B5EF4-FFF2-40B4-BE49-F238E27FC236}">
              <a16:creationId xmlns:a16="http://schemas.microsoft.com/office/drawing/2014/main" id="{AA614768-3FB2-49F9-B3B4-0C0A71A9BE4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4" name="Line 16">
          <a:extLst>
            <a:ext uri="{FF2B5EF4-FFF2-40B4-BE49-F238E27FC236}">
              <a16:creationId xmlns:a16="http://schemas.microsoft.com/office/drawing/2014/main" id="{157032AA-1448-45B3-B4CA-CAA4F746F0B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5" name="Line 17">
          <a:extLst>
            <a:ext uri="{FF2B5EF4-FFF2-40B4-BE49-F238E27FC236}">
              <a16:creationId xmlns:a16="http://schemas.microsoft.com/office/drawing/2014/main" id="{DDEC75E4-FBCF-453A-8D32-1B8F2A7D1DD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6" name="Line 18">
          <a:extLst>
            <a:ext uri="{FF2B5EF4-FFF2-40B4-BE49-F238E27FC236}">
              <a16:creationId xmlns:a16="http://schemas.microsoft.com/office/drawing/2014/main" id="{4F892292-FDD3-40F4-8F4D-04E83DD794C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7" name="Line 19">
          <a:extLst>
            <a:ext uri="{FF2B5EF4-FFF2-40B4-BE49-F238E27FC236}">
              <a16:creationId xmlns:a16="http://schemas.microsoft.com/office/drawing/2014/main" id="{89135436-BE38-4390-898B-0BFB7A62488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8" name="Line 20">
          <a:extLst>
            <a:ext uri="{FF2B5EF4-FFF2-40B4-BE49-F238E27FC236}">
              <a16:creationId xmlns:a16="http://schemas.microsoft.com/office/drawing/2014/main" id="{B796DE0A-DE29-4D29-BCE6-A96FAEB15ED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19" name="Line 21">
          <a:extLst>
            <a:ext uri="{FF2B5EF4-FFF2-40B4-BE49-F238E27FC236}">
              <a16:creationId xmlns:a16="http://schemas.microsoft.com/office/drawing/2014/main" id="{5062F18D-8038-4957-B414-D4294FDBDE19}"/>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123825</xdr:colOff>
      <xdr:row>1</xdr:row>
      <xdr:rowOff>123825</xdr:rowOff>
    </xdr:from>
    <xdr:to>
      <xdr:col>2</xdr:col>
      <xdr:colOff>626575</xdr:colOff>
      <xdr:row>3</xdr:row>
      <xdr:rowOff>211054</xdr:rowOff>
    </xdr:to>
    <xdr:pic>
      <xdr:nvPicPr>
        <xdr:cNvPr id="24" name="Imagen 23">
          <a:extLst>
            <a:ext uri="{FF2B5EF4-FFF2-40B4-BE49-F238E27FC236}">
              <a16:creationId xmlns:a16="http://schemas.microsoft.com/office/drawing/2014/main" id="{716AE996-E51D-42E9-A5A9-ED45823265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3825" y="771525"/>
          <a:ext cx="1855300" cy="46822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714376</xdr:colOff>
      <xdr:row>1</xdr:row>
      <xdr:rowOff>28575</xdr:rowOff>
    </xdr:from>
    <xdr:to>
      <xdr:col>13</xdr:col>
      <xdr:colOff>495300</xdr:colOff>
      <xdr:row>3</xdr:row>
      <xdr:rowOff>333375</xdr:rowOff>
    </xdr:to>
    <xdr:pic>
      <xdr:nvPicPr>
        <xdr:cNvPr id="27" name="Imagen 22">
          <a:extLst>
            <a:ext uri="{FF2B5EF4-FFF2-40B4-BE49-F238E27FC236}">
              <a16:creationId xmlns:a16="http://schemas.microsoft.com/office/drawing/2014/main" id="{C22F2F6D-C01D-4EF8-98C5-CEF291629C9C}"/>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1332" t="53048" r="35483" b="5762"/>
        <a:stretch/>
      </xdr:blipFill>
      <xdr:spPr bwMode="auto">
        <a:xfrm>
          <a:off x="8524876" y="676275"/>
          <a:ext cx="733424"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0</xdr:colOff>
      <xdr:row>33</xdr:row>
      <xdr:rowOff>0</xdr:rowOff>
    </xdr:from>
    <xdr:to>
      <xdr:col>5</xdr:col>
      <xdr:colOff>0</xdr:colOff>
      <xdr:row>33</xdr:row>
      <xdr:rowOff>0</xdr:rowOff>
    </xdr:to>
    <xdr:sp macro="" textlink="">
      <xdr:nvSpPr>
        <xdr:cNvPr id="28" name="Line 14">
          <a:extLst>
            <a:ext uri="{FF2B5EF4-FFF2-40B4-BE49-F238E27FC236}">
              <a16:creationId xmlns:a16="http://schemas.microsoft.com/office/drawing/2014/main" id="{62FD67B8-62A6-4FB6-936E-8F9F7FA5400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29" name="Line 15">
          <a:extLst>
            <a:ext uri="{FF2B5EF4-FFF2-40B4-BE49-F238E27FC236}">
              <a16:creationId xmlns:a16="http://schemas.microsoft.com/office/drawing/2014/main" id="{C3DF192C-4E08-4E82-BC73-B3E094CC7A41}"/>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0" name="Line 16">
          <a:extLst>
            <a:ext uri="{FF2B5EF4-FFF2-40B4-BE49-F238E27FC236}">
              <a16:creationId xmlns:a16="http://schemas.microsoft.com/office/drawing/2014/main" id="{5606AA75-760E-4275-B8A8-919653E93D17}"/>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1" name="Line 17">
          <a:extLst>
            <a:ext uri="{FF2B5EF4-FFF2-40B4-BE49-F238E27FC236}">
              <a16:creationId xmlns:a16="http://schemas.microsoft.com/office/drawing/2014/main" id="{EF681B7D-4E8B-4160-ABAB-D3457612646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2" name="Line 18">
          <a:extLst>
            <a:ext uri="{FF2B5EF4-FFF2-40B4-BE49-F238E27FC236}">
              <a16:creationId xmlns:a16="http://schemas.microsoft.com/office/drawing/2014/main" id="{E48F073A-F767-441A-846E-523C097D3E1C}"/>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3" name="Line 19">
          <a:extLst>
            <a:ext uri="{FF2B5EF4-FFF2-40B4-BE49-F238E27FC236}">
              <a16:creationId xmlns:a16="http://schemas.microsoft.com/office/drawing/2014/main" id="{73D182BA-5B96-4315-B72E-6E403212537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8" name="Line 20">
          <a:extLst>
            <a:ext uri="{FF2B5EF4-FFF2-40B4-BE49-F238E27FC236}">
              <a16:creationId xmlns:a16="http://schemas.microsoft.com/office/drawing/2014/main" id="{3876A948-0BD3-4A56-B3D6-EE5166AA680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39" name="Line 21">
          <a:extLst>
            <a:ext uri="{FF2B5EF4-FFF2-40B4-BE49-F238E27FC236}">
              <a16:creationId xmlns:a16="http://schemas.microsoft.com/office/drawing/2014/main" id="{889A6364-A00F-4445-9D17-D83E8EE6F15E}"/>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0" name="Line 14">
          <a:extLst>
            <a:ext uri="{FF2B5EF4-FFF2-40B4-BE49-F238E27FC236}">
              <a16:creationId xmlns:a16="http://schemas.microsoft.com/office/drawing/2014/main" id="{759182C6-182B-4154-AA5E-1BAA4DE32A80}"/>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1" name="Line 15">
          <a:extLst>
            <a:ext uri="{FF2B5EF4-FFF2-40B4-BE49-F238E27FC236}">
              <a16:creationId xmlns:a16="http://schemas.microsoft.com/office/drawing/2014/main" id="{E0485EC5-8059-47CE-A084-4C3AF4D29D43}"/>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2" name="Line 16">
          <a:extLst>
            <a:ext uri="{FF2B5EF4-FFF2-40B4-BE49-F238E27FC236}">
              <a16:creationId xmlns:a16="http://schemas.microsoft.com/office/drawing/2014/main" id="{E12249A1-BD59-4A8C-AB47-067989E0482A}"/>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3" name="Line 17">
          <a:extLst>
            <a:ext uri="{FF2B5EF4-FFF2-40B4-BE49-F238E27FC236}">
              <a16:creationId xmlns:a16="http://schemas.microsoft.com/office/drawing/2014/main" id="{B0C8C67D-795C-4F8E-BF8F-B0374424D055}"/>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4" name="Line 18">
          <a:extLst>
            <a:ext uri="{FF2B5EF4-FFF2-40B4-BE49-F238E27FC236}">
              <a16:creationId xmlns:a16="http://schemas.microsoft.com/office/drawing/2014/main" id="{97C8A0E5-FFA9-4890-8F13-CA58C225A094}"/>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5" name="Line 19">
          <a:extLst>
            <a:ext uri="{FF2B5EF4-FFF2-40B4-BE49-F238E27FC236}">
              <a16:creationId xmlns:a16="http://schemas.microsoft.com/office/drawing/2014/main" id="{5753D19C-4454-4389-9BBA-9F024516F44B}"/>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6" name="Line 20">
          <a:extLst>
            <a:ext uri="{FF2B5EF4-FFF2-40B4-BE49-F238E27FC236}">
              <a16:creationId xmlns:a16="http://schemas.microsoft.com/office/drawing/2014/main" id="{953FB26D-1D7C-4072-B678-B1D6DFE5AE02}"/>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5</xdr:col>
      <xdr:colOff>0</xdr:colOff>
      <xdr:row>33</xdr:row>
      <xdr:rowOff>0</xdr:rowOff>
    </xdr:from>
    <xdr:to>
      <xdr:col>5</xdr:col>
      <xdr:colOff>0</xdr:colOff>
      <xdr:row>33</xdr:row>
      <xdr:rowOff>0</xdr:rowOff>
    </xdr:to>
    <xdr:sp macro="" textlink="">
      <xdr:nvSpPr>
        <xdr:cNvPr id="47" name="Line 21">
          <a:extLst>
            <a:ext uri="{FF2B5EF4-FFF2-40B4-BE49-F238E27FC236}">
              <a16:creationId xmlns:a16="http://schemas.microsoft.com/office/drawing/2014/main" id="{15BE9A4A-AFF4-48FA-8237-7575DF739D7D}"/>
            </a:ext>
          </a:extLst>
        </xdr:cNvPr>
        <xdr:cNvSpPr>
          <a:spLocks noChangeShapeType="1"/>
        </xdr:cNvSpPr>
      </xdr:nvSpPr>
      <xdr:spPr bwMode="auto">
        <a:xfrm>
          <a:off x="2476500" y="6696075"/>
          <a:ext cx="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133350</xdr:colOff>
      <xdr:row>0</xdr:row>
      <xdr:rowOff>152400</xdr:rowOff>
    </xdr:from>
    <xdr:to>
      <xdr:col>1</xdr:col>
      <xdr:colOff>352425</xdr:colOff>
      <xdr:row>0</xdr:row>
      <xdr:rowOff>520596</xdr:rowOff>
    </xdr:to>
    <xdr:pic>
      <xdr:nvPicPr>
        <xdr:cNvPr id="11" name="Picture 18" descr="Ocesa LINQ | Our Work | Lumston">
          <a:extLst>
            <a:ext uri="{FF2B5EF4-FFF2-40B4-BE49-F238E27FC236}">
              <a16:creationId xmlns:a16="http://schemas.microsoft.com/office/drawing/2014/main" id="{F874FF70-9283-4729-8FF0-96B931AD1484}"/>
            </a:ext>
          </a:extLst>
        </xdr:cNvPr>
        <xdr:cNvPicPr>
          <a:picLocks noChangeAspect="1" noChangeArrowheads="1"/>
        </xdr:cNvPicPr>
      </xdr:nvPicPr>
      <xdr:blipFill rotWithShape="1">
        <a:blip xmlns:r="http://schemas.openxmlformats.org/officeDocument/2006/relationships" r:embed="rId3" cstate="print">
          <a:clrChange>
            <a:clrFrom>
              <a:srgbClr val="1FB6A7"/>
            </a:clrFrom>
            <a:clrTo>
              <a:srgbClr val="1FB6A7">
                <a:alpha val="0"/>
              </a:srgbClr>
            </a:clrTo>
          </a:clrChange>
          <a:biLevel thresh="25000"/>
          <a:extLst>
            <a:ext uri="{28A0092B-C50C-407E-A947-70E740481C1C}">
              <a14:useLocalDpi xmlns:a14="http://schemas.microsoft.com/office/drawing/2010/main" val="0"/>
            </a:ext>
          </a:extLst>
        </a:blip>
        <a:srcRect l="23898" t="34920" r="23882" b="32853"/>
        <a:stretch/>
      </xdr:blipFill>
      <xdr:spPr bwMode="auto">
        <a:xfrm>
          <a:off x="133350" y="152400"/>
          <a:ext cx="895350" cy="36819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3175" cap="flat" cmpd="sng" algn="ctr">
          <a:solidFill>
            <a:srgbClr val="000000"/>
          </a:solidFill>
          <a:prstDash val="sysDot"/>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3175" cap="flat" cmpd="sng" algn="ctr">
          <a:solidFill>
            <a:srgbClr val="000000"/>
          </a:solidFill>
          <a:prstDash val="sysDot"/>
          <a:round/>
          <a:headEnd type="none" w="med" len="med"/>
          <a:tailEnd type="none" w="med" len="med"/>
        </a:ln>
        <a:effectLst/>
      </a:spPr>
      <a:bodyPr vertOverflow="clip" wrap="square" lIns="18288" tIns="0" rIns="0" bIns="0" upright="1"/>
      <a:lstStyle/>
    </a:lnDef>
  </a:objectDefaults>
  <a:extraClrScheme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ADDC93-C582-4BA6-8385-40D9ADC5647F}">
  <sheetPr>
    <tabColor rgb="FF990033"/>
  </sheetPr>
  <dimension ref="A2:B12"/>
  <sheetViews>
    <sheetView workbookViewId="0">
      <selection activeCell="B5" sqref="B5"/>
    </sheetView>
  </sheetViews>
  <sheetFormatPr baseColWidth="10" defaultRowHeight="12.75"/>
  <cols>
    <col min="1" max="1" width="17.140625" bestFit="1" customWidth="1"/>
    <col min="2" max="2" width="21.5703125" bestFit="1" customWidth="1"/>
  </cols>
  <sheetData>
    <row r="2" spans="1:2">
      <c r="A2" s="351" t="s">
        <v>481</v>
      </c>
      <c r="B2" s="351" t="s">
        <v>482</v>
      </c>
    </row>
    <row r="3" spans="1:2">
      <c r="A3" s="352" t="s">
        <v>471</v>
      </c>
      <c r="B3" s="353" t="s">
        <v>486</v>
      </c>
    </row>
    <row r="4" spans="1:2">
      <c r="A4" s="352" t="s">
        <v>472</v>
      </c>
      <c r="B4" s="354" t="s">
        <v>488</v>
      </c>
    </row>
    <row r="5" spans="1:2">
      <c r="A5" s="352" t="s">
        <v>473</v>
      </c>
      <c r="B5" s="350">
        <v>45832</v>
      </c>
    </row>
    <row r="6" spans="1:2">
      <c r="A6" s="352" t="s">
        <v>474</v>
      </c>
      <c r="B6" s="350">
        <v>45847</v>
      </c>
    </row>
    <row r="7" spans="1:2">
      <c r="A7" s="352" t="s">
        <v>470</v>
      </c>
      <c r="B7" s="355">
        <v>1010071218</v>
      </c>
    </row>
    <row r="8" spans="1:2">
      <c r="A8" s="352" t="s">
        <v>475</v>
      </c>
      <c r="B8" s="354" t="s">
        <v>307</v>
      </c>
    </row>
    <row r="9" spans="1:2">
      <c r="A9" s="352" t="s">
        <v>476</v>
      </c>
      <c r="B9" s="354" t="s">
        <v>307</v>
      </c>
    </row>
    <row r="10" spans="1:2">
      <c r="A10" s="352" t="s">
        <v>477</v>
      </c>
      <c r="B10" s="354">
        <v>45854</v>
      </c>
    </row>
    <row r="11" spans="1:2">
      <c r="A11" s="352" t="s">
        <v>478</v>
      </c>
      <c r="B11" s="354">
        <v>45855</v>
      </c>
    </row>
    <row r="12" spans="1:2">
      <c r="A12" s="356" t="s">
        <v>479</v>
      </c>
      <c r="B12" s="354">
        <v>45856</v>
      </c>
    </row>
  </sheetData>
  <phoneticPr fontId="5"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1DB11E-DFE0-4C64-ADC8-3EBEA51A04FA}">
  <sheetPr>
    <tabColor rgb="FF990033"/>
    <pageSetUpPr fitToPage="1"/>
  </sheetPr>
  <dimension ref="A1:O179"/>
  <sheetViews>
    <sheetView showGridLines="0" tabSelected="1" zoomScaleNormal="100" workbookViewId="0">
      <selection activeCell="E49" sqref="E49"/>
    </sheetView>
  </sheetViews>
  <sheetFormatPr baseColWidth="10" defaultRowHeight="12.75"/>
  <cols>
    <col min="1" max="2" width="10.42578125" style="33" customWidth="1"/>
    <col min="3" max="3" width="9.7109375" style="33" customWidth="1"/>
    <col min="4" max="4" width="9.85546875" style="33" customWidth="1"/>
    <col min="5" max="5" width="10" style="33" customWidth="1"/>
    <col min="6" max="8" width="11.42578125" style="33"/>
    <col min="9" max="9" width="11.42578125" style="33" customWidth="1"/>
    <col min="10" max="10" width="11.42578125" style="33"/>
    <col min="11" max="11" width="11.42578125" style="33" customWidth="1"/>
    <col min="12" max="12" width="11.42578125" style="33"/>
    <col min="13" max="13" width="14.28515625" style="33" customWidth="1"/>
    <col min="14" max="14" width="7.7109375" style="33" customWidth="1"/>
    <col min="15" max="16" width="11.42578125" style="33" customWidth="1"/>
    <col min="17" max="16384" width="11.42578125" style="33"/>
  </cols>
  <sheetData>
    <row r="1" spans="1:14" s="30" customFormat="1" ht="47.25" customHeight="1">
      <c r="A1" s="32"/>
      <c r="B1" s="32"/>
      <c r="C1" s="32"/>
      <c r="D1" s="32"/>
      <c r="E1" s="32"/>
      <c r="F1" s="32"/>
      <c r="G1" s="32"/>
      <c r="H1" s="32"/>
      <c r="I1" s="32"/>
      <c r="J1" s="32"/>
      <c r="K1" s="32"/>
      <c r="L1" s="32"/>
      <c r="M1" s="32"/>
      <c r="N1" s="32"/>
    </row>
    <row r="2" spans="1:14" s="75" customFormat="1" ht="15" customHeight="1">
      <c r="A2" s="73"/>
      <c r="B2" s="73"/>
      <c r="C2" s="73"/>
      <c r="D2" s="73"/>
      <c r="E2" s="73"/>
      <c r="F2" s="73"/>
      <c r="G2" s="73"/>
      <c r="H2" s="73"/>
      <c r="I2" s="73"/>
      <c r="J2" s="74"/>
      <c r="K2" s="74"/>
      <c r="L2" s="74"/>
      <c r="M2" s="74"/>
      <c r="N2" s="74"/>
    </row>
    <row r="3" spans="1:14" s="75" customFormat="1" ht="15" customHeight="1">
      <c r="A3" s="76"/>
      <c r="B3" s="76"/>
      <c r="C3" s="76"/>
      <c r="D3" s="76"/>
      <c r="E3" s="76"/>
      <c r="F3" s="466" t="s">
        <v>34</v>
      </c>
      <c r="G3" s="466"/>
      <c r="H3" s="466"/>
      <c r="I3" s="466"/>
      <c r="J3" s="466"/>
      <c r="K3" s="466"/>
      <c r="L3" s="74"/>
      <c r="M3" s="74"/>
      <c r="N3" s="74"/>
    </row>
    <row r="4" spans="1:14" ht="30" customHeight="1" thickBot="1">
      <c r="A4" s="77"/>
      <c r="B4" s="77"/>
      <c r="C4" s="77"/>
      <c r="D4" s="77"/>
      <c r="E4" s="77"/>
      <c r="F4" s="465" t="s">
        <v>35</v>
      </c>
      <c r="G4" s="465"/>
      <c r="H4" s="465"/>
      <c r="I4" s="465"/>
      <c r="J4" s="465"/>
      <c r="K4" s="465"/>
      <c r="L4" s="74"/>
      <c r="M4" s="74"/>
      <c r="N4" s="74"/>
    </row>
    <row r="5" spans="1:14" ht="36.75" customHeight="1" thickBot="1">
      <c r="A5" s="363" t="s">
        <v>36</v>
      </c>
      <c r="B5" s="364"/>
      <c r="C5" s="364"/>
      <c r="D5" s="364"/>
      <c r="E5" s="364"/>
      <c r="F5" s="364"/>
      <c r="G5" s="364"/>
      <c r="H5" s="364"/>
      <c r="I5" s="364"/>
      <c r="J5" s="364"/>
      <c r="K5" s="364"/>
      <c r="L5" s="364"/>
      <c r="M5" s="364"/>
      <c r="N5" s="365"/>
    </row>
    <row r="6" spans="1:14" ht="12.75" customHeight="1">
      <c r="A6" s="180" t="s">
        <v>37</v>
      </c>
      <c r="B6" s="366" t="str">
        <f>+'DATOS MAESTROS'!B3</f>
        <v>GLASSTECH MEXICO 2025</v>
      </c>
      <c r="C6" s="501"/>
      <c r="D6" s="501"/>
      <c r="E6" s="501"/>
      <c r="F6" s="501"/>
      <c r="G6" s="501"/>
      <c r="H6" s="367"/>
      <c r="I6" s="366" t="s">
        <v>38</v>
      </c>
      <c r="J6" s="367"/>
      <c r="K6" s="368" t="str">
        <f>+'DATOS MAESTROS'!B4</f>
        <v>july 16 - 18, 2025</v>
      </c>
      <c r="L6" s="369"/>
      <c r="M6" s="369"/>
      <c r="N6" s="370" t="s">
        <v>178</v>
      </c>
    </row>
    <row r="7" spans="1:14" ht="15.75" thickBot="1">
      <c r="A7" s="373" t="s">
        <v>39</v>
      </c>
      <c r="B7" s="374"/>
      <c r="C7" s="374"/>
      <c r="D7" s="374"/>
      <c r="E7" s="374"/>
      <c r="F7" s="374"/>
      <c r="G7" s="374"/>
      <c r="H7" s="374"/>
      <c r="I7" s="374"/>
      <c r="J7" s="374"/>
      <c r="K7" s="374"/>
      <c r="L7" s="374"/>
      <c r="M7" s="374"/>
      <c r="N7" s="371"/>
    </row>
    <row r="8" spans="1:14" ht="13.5" thickBot="1">
      <c r="A8" s="181" t="s">
        <v>41</v>
      </c>
      <c r="B8" s="317"/>
      <c r="C8" s="42"/>
      <c r="D8" s="42"/>
      <c r="E8" s="375"/>
      <c r="F8" s="375"/>
      <c r="G8" s="375"/>
      <c r="H8" s="375"/>
      <c r="I8" s="375"/>
      <c r="J8" s="43"/>
      <c r="K8" s="43"/>
      <c r="L8" s="376" t="s">
        <v>40</v>
      </c>
      <c r="M8" s="377"/>
      <c r="N8" s="371"/>
    </row>
    <row r="9" spans="1:14">
      <c r="A9" s="182" t="s">
        <v>42</v>
      </c>
      <c r="B9" s="51"/>
      <c r="C9" s="44"/>
      <c r="D9" s="44"/>
      <c r="E9" s="361"/>
      <c r="F9" s="361"/>
      <c r="G9" s="361"/>
      <c r="H9" s="361"/>
      <c r="I9" s="361"/>
      <c r="J9" s="43"/>
      <c r="K9" s="43"/>
      <c r="L9" s="357"/>
      <c r="M9" s="358"/>
      <c r="N9" s="371"/>
    </row>
    <row r="10" spans="1:14" ht="13.5" thickBot="1">
      <c r="A10" s="182" t="s">
        <v>43</v>
      </c>
      <c r="B10" s="51"/>
      <c r="C10" s="44"/>
      <c r="D10" s="44"/>
      <c r="E10" s="361"/>
      <c r="F10" s="361"/>
      <c r="G10" s="361"/>
      <c r="H10" s="361"/>
      <c r="I10" s="361"/>
      <c r="J10" s="43"/>
      <c r="K10" s="43"/>
      <c r="L10" s="359"/>
      <c r="M10" s="360"/>
      <c r="N10" s="371"/>
    </row>
    <row r="11" spans="1:14">
      <c r="A11" s="182" t="s">
        <v>44</v>
      </c>
      <c r="B11" s="51"/>
      <c r="C11" s="44"/>
      <c r="D11" s="44"/>
      <c r="E11" s="361"/>
      <c r="F11" s="361"/>
      <c r="G11" s="361"/>
      <c r="H11" s="361"/>
      <c r="I11" s="361"/>
      <c r="J11" s="45" t="s">
        <v>49</v>
      </c>
      <c r="K11" s="362"/>
      <c r="L11" s="362"/>
      <c r="M11" s="362"/>
      <c r="N11" s="371"/>
    </row>
    <row r="12" spans="1:14">
      <c r="A12" s="182" t="s">
        <v>45</v>
      </c>
      <c r="B12" s="51"/>
      <c r="C12" s="44"/>
      <c r="D12" s="44"/>
      <c r="E12" s="361"/>
      <c r="F12" s="361"/>
      <c r="G12" s="361"/>
      <c r="H12" s="361"/>
      <c r="I12" s="361"/>
      <c r="J12" s="496" t="s">
        <v>50</v>
      </c>
      <c r="K12" s="496"/>
      <c r="L12" s="241"/>
      <c r="M12" s="241"/>
      <c r="N12" s="371"/>
    </row>
    <row r="13" spans="1:14">
      <c r="A13" s="182" t="s">
        <v>46</v>
      </c>
      <c r="B13" s="51"/>
      <c r="C13" s="44"/>
      <c r="D13" s="44"/>
      <c r="E13" s="361"/>
      <c r="F13" s="361"/>
      <c r="G13" s="361"/>
      <c r="H13" s="361"/>
      <c r="I13" s="361"/>
      <c r="J13" s="45" t="s">
        <v>51</v>
      </c>
      <c r="K13" s="362"/>
      <c r="L13" s="362"/>
      <c r="M13" s="362"/>
      <c r="N13" s="371"/>
    </row>
    <row r="14" spans="1:14">
      <c r="A14" s="182" t="s">
        <v>47</v>
      </c>
      <c r="B14" s="51"/>
      <c r="C14" s="44"/>
      <c r="D14" s="44"/>
      <c r="E14" s="361"/>
      <c r="F14" s="361"/>
      <c r="G14" s="361"/>
      <c r="H14" s="361"/>
      <c r="I14" s="361"/>
      <c r="J14" s="45" t="s">
        <v>5</v>
      </c>
      <c r="K14" s="362"/>
      <c r="L14" s="362"/>
      <c r="M14" s="362"/>
      <c r="N14" s="371"/>
    </row>
    <row r="15" spans="1:14">
      <c r="A15" s="183" t="s">
        <v>48</v>
      </c>
      <c r="B15" s="318"/>
      <c r="C15" s="46"/>
      <c r="D15" s="46"/>
      <c r="E15" s="393"/>
      <c r="F15" s="393"/>
      <c r="G15" s="393"/>
      <c r="H15" s="393"/>
      <c r="I15" s="393"/>
      <c r="J15" s="47"/>
      <c r="K15" s="394"/>
      <c r="L15" s="394"/>
      <c r="M15" s="394"/>
      <c r="N15" s="371"/>
    </row>
    <row r="16" spans="1:14">
      <c r="A16" s="184"/>
      <c r="B16" s="44"/>
      <c r="C16" s="44"/>
      <c r="D16" s="44"/>
      <c r="E16" s="43"/>
      <c r="F16" s="43"/>
      <c r="G16" s="43"/>
      <c r="H16" s="43"/>
      <c r="I16" s="43"/>
      <c r="J16" s="44"/>
      <c r="K16" s="44"/>
      <c r="L16" s="44"/>
      <c r="M16" s="43"/>
      <c r="N16" s="371"/>
    </row>
    <row r="17" spans="1:14" ht="15" customHeight="1">
      <c r="A17" s="389" t="s">
        <v>52</v>
      </c>
      <c r="B17" s="390"/>
      <c r="C17" s="390"/>
      <c r="D17" s="390"/>
      <c r="E17" s="390"/>
      <c r="F17" s="390"/>
      <c r="G17" s="390"/>
      <c r="H17" s="390"/>
      <c r="I17" s="390"/>
      <c r="J17" s="390"/>
      <c r="K17" s="390"/>
      <c r="L17" s="390"/>
      <c r="M17" s="390"/>
      <c r="N17" s="371"/>
    </row>
    <row r="18" spans="1:14" ht="12.75" customHeight="1">
      <c r="A18" s="271" t="s">
        <v>53</v>
      </c>
      <c r="B18" s="319"/>
      <c r="C18" s="397" t="s">
        <v>58</v>
      </c>
      <c r="D18" s="397"/>
      <c r="E18" s="397"/>
      <c r="F18" s="397"/>
      <c r="G18" s="397"/>
      <c r="H18" s="74" t="s">
        <v>61</v>
      </c>
      <c r="I18" s="397" t="s">
        <v>300</v>
      </c>
      <c r="J18" s="397"/>
      <c r="K18" s="397"/>
      <c r="L18" s="397"/>
      <c r="M18" s="398"/>
      <c r="N18" s="371"/>
    </row>
    <row r="19" spans="1:14">
      <c r="A19" s="272" t="s">
        <v>56</v>
      </c>
      <c r="B19" s="320"/>
      <c r="C19" s="43" t="s">
        <v>57</v>
      </c>
      <c r="D19" s="43"/>
      <c r="E19" s="48"/>
      <c r="F19" s="43"/>
      <c r="G19" s="49"/>
      <c r="H19" s="278" t="str">
        <f>+'DATOS MAESTROS'!A6</f>
        <v>Último día Transfer.</v>
      </c>
      <c r="I19" s="278"/>
      <c r="J19" s="278"/>
      <c r="K19" s="316">
        <f>+'DATOS MAESTROS'!B6</f>
        <v>45847</v>
      </c>
      <c r="L19" s="395"/>
      <c r="M19" s="396"/>
      <c r="N19" s="371"/>
    </row>
    <row r="20" spans="1:14">
      <c r="A20" s="271" t="s">
        <v>54</v>
      </c>
      <c r="B20" s="319"/>
      <c r="C20" s="391" t="s">
        <v>55</v>
      </c>
      <c r="D20" s="391"/>
      <c r="E20" s="392"/>
      <c r="F20" s="392"/>
      <c r="G20" s="392"/>
      <c r="H20" s="43"/>
      <c r="I20" s="43"/>
      <c r="J20" s="43"/>
      <c r="K20" s="50"/>
      <c r="L20" s="50"/>
      <c r="M20" s="43"/>
      <c r="N20" s="371"/>
    </row>
    <row r="21" spans="1:14" ht="15">
      <c r="A21" s="389" t="s">
        <v>59</v>
      </c>
      <c r="B21" s="390"/>
      <c r="C21" s="390"/>
      <c r="D21" s="390"/>
      <c r="E21" s="390"/>
      <c r="F21" s="390"/>
      <c r="G21" s="390"/>
      <c r="H21" s="390"/>
      <c r="I21" s="390"/>
      <c r="J21" s="390"/>
      <c r="K21" s="390"/>
      <c r="L21" s="390"/>
      <c r="M21" s="390"/>
      <c r="N21" s="371"/>
    </row>
    <row r="22" spans="1:14" ht="15">
      <c r="A22" s="389" t="s">
        <v>60</v>
      </c>
      <c r="B22" s="390"/>
      <c r="C22" s="390"/>
      <c r="D22" s="390"/>
      <c r="E22" s="390"/>
      <c r="F22" s="390"/>
      <c r="G22" s="390"/>
      <c r="H22" s="390"/>
      <c r="I22" s="390"/>
      <c r="J22" s="390"/>
      <c r="K22" s="390"/>
      <c r="L22" s="390"/>
      <c r="M22" s="390"/>
      <c r="N22" s="371"/>
    </row>
    <row r="23" spans="1:14" ht="13.5" thickBot="1">
      <c r="A23" s="185" t="s">
        <v>61</v>
      </c>
      <c r="B23" s="52"/>
      <c r="C23" s="43" t="s">
        <v>9</v>
      </c>
      <c r="D23" s="43"/>
      <c r="E23" s="43"/>
      <c r="F23" s="43"/>
      <c r="G23" s="43"/>
      <c r="H23" s="43"/>
      <c r="I23" s="51"/>
      <c r="J23" s="51"/>
      <c r="K23" s="43"/>
      <c r="L23" s="43"/>
      <c r="M23" s="43"/>
      <c r="N23" s="371"/>
    </row>
    <row r="24" spans="1:14">
      <c r="A24" s="186"/>
      <c r="B24" s="321"/>
      <c r="C24" s="52"/>
      <c r="D24" s="52"/>
      <c r="E24" s="53"/>
      <c r="F24" s="53"/>
      <c r="G24" s="44"/>
      <c r="H24" s="403" t="s">
        <v>62</v>
      </c>
      <c r="I24" s="404"/>
      <c r="J24" s="405"/>
      <c r="K24" s="405"/>
      <c r="L24" s="405"/>
      <c r="M24" s="405"/>
      <c r="N24" s="371"/>
    </row>
    <row r="25" spans="1:14" ht="13.5" thickBot="1">
      <c r="A25" s="184"/>
      <c r="B25" s="44"/>
      <c r="C25" s="44"/>
      <c r="D25" s="44"/>
      <c r="E25" s="43"/>
      <c r="F25" s="43"/>
      <c r="G25" s="43"/>
      <c r="H25" s="403"/>
      <c r="I25" s="406"/>
      <c r="J25" s="407"/>
      <c r="K25" s="407"/>
      <c r="L25" s="407"/>
      <c r="M25" s="407"/>
      <c r="N25" s="371"/>
    </row>
    <row r="26" spans="1:14" ht="12.75" customHeight="1">
      <c r="A26" s="184"/>
      <c r="B26" s="44"/>
      <c r="C26" s="408" t="s">
        <v>64</v>
      </c>
      <c r="D26" s="408"/>
      <c r="E26" s="43"/>
      <c r="F26" s="43"/>
      <c r="G26" s="43"/>
      <c r="H26" s="43"/>
      <c r="I26" s="409" t="s">
        <v>63</v>
      </c>
      <c r="J26" s="409"/>
      <c r="K26" s="409"/>
      <c r="L26" s="409"/>
      <c r="M26" s="409"/>
      <c r="N26" s="371"/>
    </row>
    <row r="27" spans="1:14" ht="12.75" customHeight="1" thickBot="1">
      <c r="A27" s="184"/>
      <c r="B27" s="44"/>
      <c r="C27" s="54" t="s">
        <v>1</v>
      </c>
      <c r="D27" s="55"/>
      <c r="F27" s="56" t="s">
        <v>65</v>
      </c>
      <c r="G27" s="57"/>
      <c r="H27" s="43"/>
      <c r="I27" s="58"/>
      <c r="J27" s="58"/>
      <c r="K27" s="58"/>
      <c r="L27" s="58"/>
      <c r="M27" s="58"/>
      <c r="N27" s="371"/>
    </row>
    <row r="28" spans="1:14">
      <c r="A28" s="187"/>
      <c r="C28" s="56" t="s">
        <v>3</v>
      </c>
      <c r="D28" s="55"/>
      <c r="F28" s="56"/>
      <c r="G28" s="56"/>
      <c r="H28" s="51"/>
      <c r="I28" s="51"/>
      <c r="J28" s="410"/>
      <c r="K28" s="410"/>
      <c r="L28" s="410"/>
      <c r="M28" s="410"/>
      <c r="N28" s="371"/>
    </row>
    <row r="29" spans="1:14" ht="13.5" thickBot="1">
      <c r="A29" s="187"/>
      <c r="C29" s="59" t="s">
        <v>2</v>
      </c>
      <c r="D29" s="55"/>
      <c r="F29" s="56" t="s">
        <v>66</v>
      </c>
      <c r="G29" s="57"/>
      <c r="H29" s="43"/>
      <c r="I29" s="43"/>
      <c r="J29" s="411" t="s">
        <v>67</v>
      </c>
      <c r="K29" s="411"/>
      <c r="L29" s="411"/>
      <c r="M29" s="411"/>
      <c r="N29" s="371"/>
    </row>
    <row r="30" spans="1:14">
      <c r="A30" s="187"/>
      <c r="H30" s="43"/>
      <c r="I30" s="43"/>
      <c r="J30" s="60"/>
      <c r="K30" s="60"/>
      <c r="L30" s="60"/>
      <c r="M30" s="60"/>
      <c r="N30" s="371"/>
    </row>
    <row r="31" spans="1:14">
      <c r="A31" s="187"/>
      <c r="C31" s="56"/>
      <c r="D31" s="44"/>
      <c r="F31" s="56"/>
      <c r="G31" s="56"/>
      <c r="H31" s="43"/>
      <c r="I31" s="43"/>
      <c r="J31" s="60"/>
      <c r="K31" s="60"/>
      <c r="L31" s="60"/>
      <c r="M31" s="60"/>
      <c r="N31" s="371"/>
    </row>
    <row r="32" spans="1:14" ht="12.75" customHeight="1">
      <c r="A32" s="416" t="s">
        <v>69</v>
      </c>
      <c r="B32" s="417"/>
      <c r="C32" s="417"/>
      <c r="D32" s="417"/>
      <c r="E32" s="417"/>
      <c r="F32" s="417"/>
      <c r="G32" s="417"/>
      <c r="H32" s="417"/>
      <c r="I32" s="43"/>
      <c r="J32" s="394"/>
      <c r="K32" s="394"/>
      <c r="L32" s="394"/>
      <c r="M32" s="394"/>
      <c r="N32" s="371"/>
    </row>
    <row r="33" spans="1:14" ht="12.75" customHeight="1">
      <c r="A33" s="416"/>
      <c r="B33" s="417"/>
      <c r="C33" s="417"/>
      <c r="D33" s="417"/>
      <c r="E33" s="417"/>
      <c r="F33" s="417"/>
      <c r="G33" s="417"/>
      <c r="H33" s="417"/>
      <c r="I33" s="43"/>
      <c r="J33" s="497" t="s">
        <v>68</v>
      </c>
      <c r="K33" s="497"/>
      <c r="L33" s="497"/>
      <c r="M33" s="498"/>
      <c r="N33" s="371"/>
    </row>
    <row r="34" spans="1:14">
      <c r="A34" s="418"/>
      <c r="B34" s="419"/>
      <c r="C34" s="419"/>
      <c r="D34" s="419"/>
      <c r="E34" s="419"/>
      <c r="F34" s="419"/>
      <c r="G34" s="419"/>
      <c r="H34" s="419"/>
      <c r="I34" s="43"/>
      <c r="J34" s="499"/>
      <c r="K34" s="499"/>
      <c r="L34" s="499"/>
      <c r="M34" s="500"/>
      <c r="N34" s="371"/>
    </row>
    <row r="35" spans="1:14" ht="3" customHeight="1">
      <c r="A35" s="412"/>
      <c r="B35" s="413"/>
      <c r="C35" s="413"/>
      <c r="D35" s="413"/>
      <c r="E35" s="414"/>
      <c r="F35" s="415"/>
      <c r="G35" s="415"/>
      <c r="H35" s="415"/>
      <c r="I35" s="414"/>
      <c r="J35" s="414"/>
      <c r="K35" s="414"/>
      <c r="L35" s="414"/>
      <c r="M35" s="414"/>
      <c r="N35" s="371"/>
    </row>
    <row r="36" spans="1:14" ht="15">
      <c r="A36" s="399" t="s">
        <v>70</v>
      </c>
      <c r="B36" s="400"/>
      <c r="C36" s="400"/>
      <c r="D36" s="400"/>
      <c r="E36" s="400"/>
      <c r="F36" s="400"/>
      <c r="G36" s="400"/>
      <c r="H36" s="400"/>
      <c r="I36" s="400"/>
      <c r="J36" s="400"/>
      <c r="K36" s="400"/>
      <c r="L36" s="400"/>
      <c r="M36" s="400"/>
      <c r="N36" s="371"/>
    </row>
    <row r="37" spans="1:14" ht="18" customHeight="1">
      <c r="A37" s="401" t="s">
        <v>71</v>
      </c>
      <c r="B37" s="402"/>
      <c r="C37" s="402"/>
      <c r="D37" s="402"/>
      <c r="E37" s="402"/>
      <c r="F37" s="402"/>
      <c r="G37" s="402"/>
      <c r="H37" s="402"/>
      <c r="I37" s="402"/>
      <c r="J37" s="402"/>
      <c r="K37" s="402"/>
      <c r="L37" s="402"/>
      <c r="M37" s="402"/>
      <c r="N37" s="371"/>
    </row>
    <row r="38" spans="1:14" ht="30" customHeight="1">
      <c r="A38" s="401"/>
      <c r="B38" s="402"/>
      <c r="C38" s="402"/>
      <c r="D38" s="402"/>
      <c r="E38" s="402"/>
      <c r="F38" s="402"/>
      <c r="G38" s="402"/>
      <c r="H38" s="402"/>
      <c r="I38" s="402"/>
      <c r="J38" s="402"/>
      <c r="K38" s="402"/>
      <c r="L38" s="402"/>
      <c r="M38" s="402"/>
      <c r="N38" s="371"/>
    </row>
    <row r="39" spans="1:14" ht="17.25" customHeight="1">
      <c r="A39" s="401"/>
      <c r="B39" s="402"/>
      <c r="C39" s="402"/>
      <c r="D39" s="402"/>
      <c r="E39" s="402"/>
      <c r="F39" s="402"/>
      <c r="G39" s="402"/>
      <c r="H39" s="402"/>
      <c r="I39" s="402"/>
      <c r="J39" s="402"/>
      <c r="K39" s="402"/>
      <c r="L39" s="402"/>
      <c r="M39" s="402"/>
      <c r="N39" s="371"/>
    </row>
    <row r="40" spans="1:14">
      <c r="A40" s="188"/>
      <c r="B40" s="62"/>
      <c r="C40" s="62"/>
      <c r="D40" s="62"/>
      <c r="E40" s="63"/>
      <c r="F40" s="63"/>
      <c r="G40" s="63"/>
      <c r="H40" s="63"/>
      <c r="I40" s="63"/>
      <c r="J40" s="63"/>
      <c r="K40" s="63"/>
      <c r="L40" s="63"/>
      <c r="M40" s="63"/>
      <c r="N40" s="371"/>
    </row>
    <row r="41" spans="1:14">
      <c r="A41" s="385" t="s">
        <v>75</v>
      </c>
      <c r="B41" s="386"/>
      <c r="C41" s="386"/>
      <c r="D41" s="386"/>
      <c r="E41" s="387"/>
      <c r="F41" s="388"/>
      <c r="G41" s="388"/>
      <c r="H41" s="388"/>
      <c r="I41" s="387"/>
      <c r="J41" s="387"/>
      <c r="K41" s="387"/>
      <c r="L41" s="387"/>
      <c r="M41" s="387"/>
      <c r="N41" s="371"/>
    </row>
    <row r="42" spans="1:14">
      <c r="A42" s="189" t="s">
        <v>76</v>
      </c>
      <c r="B42" s="277"/>
      <c r="C42" s="42"/>
      <c r="D42" s="42"/>
      <c r="E42" s="78"/>
      <c r="F42" s="79"/>
      <c r="G42" s="79"/>
      <c r="H42" s="362"/>
      <c r="I42" s="362"/>
      <c r="J42" s="362"/>
      <c r="K42" s="362"/>
      <c r="L42" s="362"/>
      <c r="M42" s="362"/>
      <c r="N42" s="371"/>
    </row>
    <row r="43" spans="1:14">
      <c r="A43" s="384"/>
      <c r="B43" s="362"/>
      <c r="C43" s="362"/>
      <c r="D43" s="362"/>
      <c r="E43" s="362"/>
      <c r="F43" s="362"/>
      <c r="G43" s="362"/>
      <c r="H43" s="362"/>
      <c r="I43" s="362"/>
      <c r="J43" s="362"/>
      <c r="K43" s="362"/>
      <c r="L43" s="362"/>
      <c r="M43" s="362"/>
      <c r="N43" s="371"/>
    </row>
    <row r="44" spans="1:14">
      <c r="A44" s="427"/>
      <c r="B44" s="361"/>
      <c r="C44" s="361"/>
      <c r="D44" s="361"/>
      <c r="E44" s="361"/>
      <c r="F44" s="361"/>
      <c r="G44" s="361"/>
      <c r="H44" s="361"/>
      <c r="I44" s="361"/>
      <c r="J44" s="361"/>
      <c r="K44" s="361"/>
      <c r="L44" s="361"/>
      <c r="M44" s="361"/>
      <c r="N44" s="371"/>
    </row>
    <row r="45" spans="1:14">
      <c r="A45" s="428"/>
      <c r="B45" s="393"/>
      <c r="C45" s="393"/>
      <c r="D45" s="393"/>
      <c r="E45" s="393"/>
      <c r="F45" s="393"/>
      <c r="G45" s="393"/>
      <c r="H45" s="393"/>
      <c r="I45" s="393"/>
      <c r="J45" s="393"/>
      <c r="K45" s="393"/>
      <c r="L45" s="393"/>
      <c r="M45" s="393"/>
      <c r="N45" s="371"/>
    </row>
    <row r="46" spans="1:14" ht="18">
      <c r="A46" s="429" t="s">
        <v>77</v>
      </c>
      <c r="B46" s="430"/>
      <c r="C46" s="430"/>
      <c r="D46" s="430"/>
      <c r="E46" s="431"/>
      <c r="F46" s="431"/>
      <c r="G46" s="431"/>
      <c r="H46" s="431"/>
      <c r="I46" s="431"/>
      <c r="J46" s="431"/>
      <c r="K46" s="431"/>
      <c r="L46" s="431"/>
      <c r="M46" s="431"/>
      <c r="N46" s="371"/>
    </row>
    <row r="47" spans="1:14" ht="22.5" customHeight="1">
      <c r="A47" s="432" t="s">
        <v>72</v>
      </c>
      <c r="B47" s="433"/>
      <c r="C47" s="433"/>
      <c r="D47" s="433"/>
      <c r="E47" s="433"/>
      <c r="F47" s="434"/>
      <c r="G47" s="434"/>
      <c r="H47" s="434"/>
      <c r="I47" s="434"/>
      <c r="J47" s="434"/>
      <c r="K47" s="434"/>
      <c r="L47" s="434"/>
      <c r="M47" s="434"/>
      <c r="N47" s="371"/>
    </row>
    <row r="48" spans="1:14" ht="21.75" customHeight="1">
      <c r="A48" s="420" t="s">
        <v>74</v>
      </c>
      <c r="B48" s="421"/>
      <c r="C48" s="421"/>
      <c r="D48" s="421"/>
      <c r="E48" s="422"/>
      <c r="F48" s="421" t="s">
        <v>73</v>
      </c>
      <c r="G48" s="421"/>
      <c r="H48" s="421"/>
      <c r="I48" s="421"/>
      <c r="J48" s="421"/>
      <c r="K48" s="421"/>
      <c r="L48" s="421"/>
      <c r="M48" s="421"/>
      <c r="N48" s="371"/>
    </row>
    <row r="49" spans="1:15" ht="36">
      <c r="A49" s="65" t="str">
        <f>+'DATOS MAESTROS'!$B$8</f>
        <v>N/A</v>
      </c>
      <c r="B49" s="65" t="str">
        <f>+'DATOS MAESTROS'!$B$9</f>
        <v>N/A</v>
      </c>
      <c r="C49" s="65">
        <f>+'DATOS MAESTROS'!$B$10</f>
        <v>45854</v>
      </c>
      <c r="D49" s="65">
        <f>+'DATOS MAESTROS'!$B$11</f>
        <v>45855</v>
      </c>
      <c r="E49" s="65">
        <f>+'DATOS MAESTROS'!$B$12</f>
        <v>45856</v>
      </c>
      <c r="F49" s="80" t="s">
        <v>4</v>
      </c>
      <c r="G49" s="423" t="s">
        <v>78</v>
      </c>
      <c r="H49" s="424"/>
      <c r="I49" s="411"/>
      <c r="J49" s="425"/>
      <c r="K49" s="81" t="s">
        <v>79</v>
      </c>
      <c r="L49" s="67" t="s">
        <v>80</v>
      </c>
      <c r="M49" s="68" t="s">
        <v>81</v>
      </c>
      <c r="N49" s="371"/>
    </row>
    <row r="50" spans="1:15" ht="30.75" customHeight="1">
      <c r="A50" s="190"/>
      <c r="B50" s="322"/>
      <c r="C50" s="82"/>
      <c r="D50" s="82"/>
      <c r="E50" s="82"/>
      <c r="F50" s="83">
        <f t="shared" ref="F50:F60" si="0">SUM(A50:E50)</f>
        <v>0</v>
      </c>
      <c r="G50" s="378" t="s">
        <v>82</v>
      </c>
      <c r="H50" s="379"/>
      <c r="I50" s="379"/>
      <c r="J50" s="426"/>
      <c r="K50" s="107" t="s">
        <v>83</v>
      </c>
      <c r="L50" s="243">
        <v>56.46</v>
      </c>
      <c r="M50" s="1">
        <f t="shared" ref="M50:M60" si="1">+L50*F50</f>
        <v>0</v>
      </c>
      <c r="N50" s="371"/>
      <c r="O50" s="84"/>
    </row>
    <row r="51" spans="1:15" ht="31.5" customHeight="1">
      <c r="A51" s="190"/>
      <c r="B51" s="322"/>
      <c r="C51" s="82"/>
      <c r="D51" s="82"/>
      <c r="E51" s="82"/>
      <c r="F51" s="83">
        <f t="shared" si="0"/>
        <v>0</v>
      </c>
      <c r="G51" s="378" t="s">
        <v>84</v>
      </c>
      <c r="H51" s="379"/>
      <c r="I51" s="379"/>
      <c r="J51" s="426"/>
      <c r="K51" s="85" t="s">
        <v>85</v>
      </c>
      <c r="L51" s="243">
        <v>56.46</v>
      </c>
      <c r="M51" s="1">
        <f t="shared" si="1"/>
        <v>0</v>
      </c>
      <c r="N51" s="371"/>
      <c r="O51" s="84"/>
    </row>
    <row r="52" spans="1:15" ht="12.75" customHeight="1">
      <c r="A52" s="190"/>
      <c r="B52" s="322"/>
      <c r="C52" s="82"/>
      <c r="D52" s="82"/>
      <c r="E52" s="82"/>
      <c r="F52" s="83">
        <f t="shared" si="0"/>
        <v>0</v>
      </c>
      <c r="G52" s="435" t="s">
        <v>86</v>
      </c>
      <c r="H52" s="436"/>
      <c r="I52" s="436"/>
      <c r="J52" s="437"/>
      <c r="K52" s="244" t="s">
        <v>85</v>
      </c>
      <c r="L52" s="243">
        <v>48.88</v>
      </c>
      <c r="M52" s="1">
        <f t="shared" si="1"/>
        <v>0</v>
      </c>
      <c r="N52" s="371"/>
      <c r="O52" s="84"/>
    </row>
    <row r="53" spans="1:15" ht="12.75" customHeight="1">
      <c r="A53" s="190"/>
      <c r="B53" s="322"/>
      <c r="C53" s="82"/>
      <c r="D53" s="82"/>
      <c r="E53" s="82"/>
      <c r="F53" s="83">
        <f t="shared" si="0"/>
        <v>0</v>
      </c>
      <c r="G53" s="435" t="s">
        <v>87</v>
      </c>
      <c r="H53" s="436"/>
      <c r="I53" s="436"/>
      <c r="J53" s="437"/>
      <c r="K53" s="244" t="s">
        <v>92</v>
      </c>
      <c r="L53" s="243">
        <v>53.370786516853933</v>
      </c>
      <c r="M53" s="1">
        <f t="shared" si="1"/>
        <v>0</v>
      </c>
      <c r="N53" s="371"/>
      <c r="O53" s="84"/>
    </row>
    <row r="54" spans="1:15" ht="12.75" customHeight="1">
      <c r="A54" s="190"/>
      <c r="B54" s="322"/>
      <c r="C54" s="82"/>
      <c r="D54" s="82"/>
      <c r="E54" s="82"/>
      <c r="F54" s="83">
        <f t="shared" si="0"/>
        <v>0</v>
      </c>
      <c r="G54" s="435" t="s">
        <v>88</v>
      </c>
      <c r="H54" s="436"/>
      <c r="I54" s="436"/>
      <c r="J54" s="437"/>
      <c r="K54" s="244" t="s">
        <v>93</v>
      </c>
      <c r="L54" s="243">
        <v>46.91011235955056</v>
      </c>
      <c r="M54" s="1">
        <f t="shared" si="1"/>
        <v>0</v>
      </c>
      <c r="N54" s="371"/>
      <c r="O54" s="84"/>
    </row>
    <row r="55" spans="1:15" ht="12.75" customHeight="1">
      <c r="A55" s="190"/>
      <c r="B55" s="322"/>
      <c r="C55" s="82"/>
      <c r="D55" s="82"/>
      <c r="E55" s="82"/>
      <c r="F55" s="83">
        <f t="shared" si="0"/>
        <v>0</v>
      </c>
      <c r="G55" s="435" t="s">
        <v>89</v>
      </c>
      <c r="H55" s="436"/>
      <c r="I55" s="436"/>
      <c r="J55" s="437"/>
      <c r="K55" s="244" t="s">
        <v>94</v>
      </c>
      <c r="L55" s="243">
        <v>45.224719101123597</v>
      </c>
      <c r="M55" s="1">
        <f t="shared" si="1"/>
        <v>0</v>
      </c>
      <c r="N55" s="371"/>
      <c r="O55" s="84"/>
    </row>
    <row r="56" spans="1:15" ht="12.75" customHeight="1">
      <c r="A56" s="190"/>
      <c r="B56" s="322"/>
      <c r="C56" s="82"/>
      <c r="D56" s="82"/>
      <c r="E56" s="82"/>
      <c r="F56" s="83">
        <f t="shared" si="0"/>
        <v>0</v>
      </c>
      <c r="G56" s="435" t="s">
        <v>89</v>
      </c>
      <c r="H56" s="436"/>
      <c r="I56" s="436"/>
      <c r="J56" s="437"/>
      <c r="K56" s="244" t="s">
        <v>95</v>
      </c>
      <c r="L56" s="243">
        <v>141.57303370786516</v>
      </c>
      <c r="M56" s="1">
        <f t="shared" si="1"/>
        <v>0</v>
      </c>
      <c r="N56" s="371"/>
      <c r="O56" s="84"/>
    </row>
    <row r="57" spans="1:15" ht="12.75" customHeight="1">
      <c r="A57" s="190"/>
      <c r="B57" s="322"/>
      <c r="C57" s="82"/>
      <c r="D57" s="82"/>
      <c r="E57" s="82"/>
      <c r="F57" s="83">
        <f t="shared" si="0"/>
        <v>0</v>
      </c>
      <c r="G57" s="435" t="s">
        <v>89</v>
      </c>
      <c r="H57" s="436"/>
      <c r="I57" s="436"/>
      <c r="J57" s="437"/>
      <c r="K57" s="244" t="s">
        <v>96</v>
      </c>
      <c r="L57" s="243">
        <v>237.07865168539325</v>
      </c>
      <c r="M57" s="1">
        <f t="shared" si="1"/>
        <v>0</v>
      </c>
      <c r="N57" s="371"/>
      <c r="O57" s="84"/>
    </row>
    <row r="58" spans="1:15" ht="12.75" customHeight="1">
      <c r="A58" s="190"/>
      <c r="B58" s="322"/>
      <c r="C58" s="82"/>
      <c r="D58" s="82"/>
      <c r="E58" s="82"/>
      <c r="F58" s="83">
        <f t="shared" si="0"/>
        <v>0</v>
      </c>
      <c r="G58" s="435" t="s">
        <v>90</v>
      </c>
      <c r="H58" s="436"/>
      <c r="I58" s="436"/>
      <c r="J58" s="437"/>
      <c r="K58" s="244" t="s">
        <v>97</v>
      </c>
      <c r="L58" s="243">
        <v>95.224719101123597</v>
      </c>
      <c r="M58" s="1">
        <f t="shared" si="1"/>
        <v>0</v>
      </c>
      <c r="N58" s="371"/>
      <c r="O58" s="84"/>
    </row>
    <row r="59" spans="1:15" ht="12.75" customHeight="1">
      <c r="A59" s="190"/>
      <c r="B59" s="322"/>
      <c r="C59" s="82"/>
      <c r="D59" s="82"/>
      <c r="E59" s="82"/>
      <c r="F59" s="83">
        <f t="shared" si="0"/>
        <v>0</v>
      </c>
      <c r="G59" s="435" t="s">
        <v>91</v>
      </c>
      <c r="H59" s="436"/>
      <c r="I59" s="436"/>
      <c r="J59" s="437"/>
      <c r="K59" s="244" t="s">
        <v>97</v>
      </c>
      <c r="L59" s="243">
        <v>107.30337078651685</v>
      </c>
      <c r="M59" s="1">
        <f t="shared" si="1"/>
        <v>0</v>
      </c>
      <c r="N59" s="371"/>
      <c r="O59" s="84"/>
    </row>
    <row r="60" spans="1:15" ht="12.75" customHeight="1">
      <c r="A60" s="190"/>
      <c r="B60" s="322"/>
      <c r="C60" s="82"/>
      <c r="D60" s="82"/>
      <c r="E60" s="82"/>
      <c r="F60" s="83">
        <f t="shared" si="0"/>
        <v>0</v>
      </c>
      <c r="G60" s="435" t="s">
        <v>339</v>
      </c>
      <c r="H60" s="436"/>
      <c r="I60" s="436"/>
      <c r="J60" s="436"/>
      <c r="K60" s="244" t="s">
        <v>85</v>
      </c>
      <c r="L60" s="243">
        <v>58.426966292134829</v>
      </c>
      <c r="M60" s="1">
        <f t="shared" si="1"/>
        <v>0</v>
      </c>
      <c r="N60" s="371"/>
      <c r="O60" s="84"/>
    </row>
    <row r="61" spans="1:15" ht="12.75" customHeight="1">
      <c r="A61" s="191"/>
      <c r="B61" s="94"/>
      <c r="C61" s="87"/>
      <c r="D61" s="87"/>
      <c r="E61" s="86"/>
      <c r="F61" s="88"/>
      <c r="G61" s="89"/>
      <c r="H61" s="89"/>
      <c r="I61" s="89"/>
      <c r="J61" s="89"/>
      <c r="K61" s="90"/>
      <c r="L61" s="91" t="s">
        <v>7</v>
      </c>
      <c r="M61" s="18">
        <f>SUM(M50:M60)</f>
        <v>0</v>
      </c>
      <c r="N61" s="371"/>
      <c r="O61" s="84"/>
    </row>
    <row r="62" spans="1:15" ht="18" customHeight="1">
      <c r="A62" s="438" t="s">
        <v>74</v>
      </c>
      <c r="B62" s="439"/>
      <c r="C62" s="439"/>
      <c r="D62" s="439"/>
      <c r="E62" s="440"/>
      <c r="F62" s="441" t="s">
        <v>98</v>
      </c>
      <c r="G62" s="421"/>
      <c r="H62" s="421"/>
      <c r="I62" s="421"/>
      <c r="J62" s="421"/>
      <c r="K62" s="421"/>
      <c r="L62" s="421"/>
      <c r="M62" s="92"/>
      <c r="N62" s="371"/>
    </row>
    <row r="63" spans="1:15" ht="36">
      <c r="A63" s="65" t="str">
        <f>+$A$49</f>
        <v>N/A</v>
      </c>
      <c r="B63" s="65" t="str">
        <f>+$B$49</f>
        <v>N/A</v>
      </c>
      <c r="C63" s="65">
        <f>+$C$49</f>
        <v>45854</v>
      </c>
      <c r="D63" s="65">
        <f>+$D$49</f>
        <v>45855</v>
      </c>
      <c r="E63" s="65">
        <f>+$E$49</f>
        <v>45856</v>
      </c>
      <c r="F63" s="80" t="s">
        <v>4</v>
      </c>
      <c r="G63" s="442" t="s">
        <v>78</v>
      </c>
      <c r="H63" s="443"/>
      <c r="I63" s="443"/>
      <c r="J63" s="443"/>
      <c r="K63" s="444"/>
      <c r="L63" s="67" t="s">
        <v>80</v>
      </c>
      <c r="M63" s="68" t="s">
        <v>81</v>
      </c>
      <c r="N63" s="371"/>
    </row>
    <row r="64" spans="1:15" ht="42" customHeight="1">
      <c r="A64" s="190"/>
      <c r="B64" s="322"/>
      <c r="C64" s="82"/>
      <c r="D64" s="82"/>
      <c r="E64" s="82"/>
      <c r="F64" s="83">
        <f t="shared" ref="F64:F71" si="2">SUM(A64:E64)</f>
        <v>0</v>
      </c>
      <c r="G64" s="445" t="s">
        <v>99</v>
      </c>
      <c r="H64" s="446"/>
      <c r="I64" s="446"/>
      <c r="J64" s="446"/>
      <c r="K64" s="447"/>
      <c r="L64" s="243">
        <v>128.65168539325842</v>
      </c>
      <c r="M64" s="1">
        <f t="shared" ref="M64:M71" si="3">+L64*F64</f>
        <v>0</v>
      </c>
      <c r="N64" s="371"/>
      <c r="O64" s="84"/>
    </row>
    <row r="65" spans="1:15" ht="28.5" customHeight="1">
      <c r="A65" s="190"/>
      <c r="B65" s="322"/>
      <c r="C65" s="82"/>
      <c r="D65" s="82"/>
      <c r="E65" s="82"/>
      <c r="F65" s="83">
        <f t="shared" si="2"/>
        <v>0</v>
      </c>
      <c r="G65" s="445" t="s">
        <v>100</v>
      </c>
      <c r="H65" s="446"/>
      <c r="I65" s="446"/>
      <c r="J65" s="446"/>
      <c r="K65" s="447"/>
      <c r="L65" s="243">
        <v>69.662921348314597</v>
      </c>
      <c r="M65" s="1">
        <f t="shared" si="3"/>
        <v>0</v>
      </c>
      <c r="N65" s="371"/>
      <c r="O65" s="84"/>
    </row>
    <row r="66" spans="1:15" ht="54" customHeight="1">
      <c r="A66" s="190"/>
      <c r="B66" s="322"/>
      <c r="C66" s="82"/>
      <c r="D66" s="82"/>
      <c r="E66" s="82"/>
      <c r="F66" s="83">
        <f t="shared" si="2"/>
        <v>0</v>
      </c>
      <c r="G66" s="445" t="s">
        <v>101</v>
      </c>
      <c r="H66" s="446"/>
      <c r="I66" s="446"/>
      <c r="J66" s="446"/>
      <c r="K66" s="447"/>
      <c r="L66" s="243">
        <v>137.64044943820224</v>
      </c>
      <c r="M66" s="1">
        <f t="shared" si="3"/>
        <v>0</v>
      </c>
      <c r="N66" s="371"/>
      <c r="O66" s="84"/>
    </row>
    <row r="67" spans="1:15" ht="51" customHeight="1">
      <c r="A67" s="190"/>
      <c r="B67" s="322"/>
      <c r="C67" s="82"/>
      <c r="D67" s="82"/>
      <c r="E67" s="82"/>
      <c r="F67" s="83">
        <f t="shared" si="2"/>
        <v>0</v>
      </c>
      <c r="G67" s="445" t="s">
        <v>102</v>
      </c>
      <c r="H67" s="446"/>
      <c r="I67" s="446"/>
      <c r="J67" s="446"/>
      <c r="K67" s="447"/>
      <c r="L67" s="243">
        <v>216.29213483146066</v>
      </c>
      <c r="M67" s="1">
        <f t="shared" si="3"/>
        <v>0</v>
      </c>
      <c r="N67" s="371"/>
      <c r="O67" s="84"/>
    </row>
    <row r="68" spans="1:15" ht="52.5" customHeight="1">
      <c r="A68" s="190"/>
      <c r="B68" s="322"/>
      <c r="C68" s="82"/>
      <c r="D68" s="82"/>
      <c r="E68" s="82"/>
      <c r="F68" s="83">
        <f t="shared" si="2"/>
        <v>0</v>
      </c>
      <c r="G68" s="445" t="s">
        <v>103</v>
      </c>
      <c r="H68" s="446"/>
      <c r="I68" s="446"/>
      <c r="J68" s="446"/>
      <c r="K68" s="447"/>
      <c r="L68" s="243">
        <v>213.20224719101122</v>
      </c>
      <c r="M68" s="1">
        <f t="shared" si="3"/>
        <v>0</v>
      </c>
      <c r="N68" s="371"/>
      <c r="O68" s="84"/>
    </row>
    <row r="69" spans="1:15" ht="63.75" customHeight="1">
      <c r="A69" s="190"/>
      <c r="B69" s="322"/>
      <c r="C69" s="82"/>
      <c r="D69" s="82"/>
      <c r="E69" s="82"/>
      <c r="F69" s="83">
        <f t="shared" si="2"/>
        <v>0</v>
      </c>
      <c r="G69" s="445" t="s">
        <v>104</v>
      </c>
      <c r="H69" s="446"/>
      <c r="I69" s="446"/>
      <c r="J69" s="446"/>
      <c r="K69" s="447"/>
      <c r="L69" s="243">
        <v>214.6067415730337</v>
      </c>
      <c r="M69" s="1">
        <f t="shared" si="3"/>
        <v>0</v>
      </c>
      <c r="N69" s="371"/>
      <c r="O69" s="84"/>
    </row>
    <row r="70" spans="1:15" ht="102.75" customHeight="1">
      <c r="A70" s="190"/>
      <c r="B70" s="322"/>
      <c r="C70" s="82"/>
      <c r="D70" s="82"/>
      <c r="E70" s="82"/>
      <c r="F70" s="83">
        <f t="shared" si="2"/>
        <v>0</v>
      </c>
      <c r="G70" s="445" t="s">
        <v>340</v>
      </c>
      <c r="H70" s="446"/>
      <c r="I70" s="446"/>
      <c r="J70" s="446"/>
      <c r="K70" s="447"/>
      <c r="L70" s="243">
        <v>219.10112359550561</v>
      </c>
      <c r="M70" s="1">
        <f t="shared" si="3"/>
        <v>0</v>
      </c>
      <c r="N70" s="371"/>
      <c r="O70" s="84"/>
    </row>
    <row r="71" spans="1:15" ht="66" customHeight="1">
      <c r="A71" s="190"/>
      <c r="B71" s="322"/>
      <c r="C71" s="82"/>
      <c r="D71" s="82"/>
      <c r="E71" s="82"/>
      <c r="F71" s="83">
        <f t="shared" si="2"/>
        <v>0</v>
      </c>
      <c r="G71" s="445" t="s">
        <v>341</v>
      </c>
      <c r="H71" s="446"/>
      <c r="I71" s="446"/>
      <c r="J71" s="446"/>
      <c r="K71" s="447"/>
      <c r="L71" s="243">
        <v>272.47191011235952</v>
      </c>
      <c r="M71" s="1">
        <f t="shared" si="3"/>
        <v>0</v>
      </c>
      <c r="N71" s="371"/>
      <c r="O71" s="84"/>
    </row>
    <row r="72" spans="1:15">
      <c r="A72" s="192"/>
      <c r="B72" s="105"/>
      <c r="C72" s="93"/>
      <c r="D72" s="93"/>
      <c r="E72" s="94"/>
      <c r="F72" s="95"/>
      <c r="G72" s="96"/>
      <c r="H72" s="96"/>
      <c r="I72" s="96"/>
      <c r="J72" s="96"/>
      <c r="K72" s="96"/>
      <c r="L72" s="19" t="s">
        <v>7</v>
      </c>
      <c r="M72" s="19">
        <f>SUM(M64:M71)</f>
        <v>0</v>
      </c>
      <c r="N72" s="371"/>
      <c r="O72" s="84"/>
    </row>
    <row r="73" spans="1:15" ht="22.5" customHeight="1">
      <c r="A73" s="438" t="s">
        <v>74</v>
      </c>
      <c r="B73" s="439"/>
      <c r="C73" s="439"/>
      <c r="D73" s="439"/>
      <c r="E73" s="440"/>
      <c r="F73" s="421" t="s">
        <v>105</v>
      </c>
      <c r="G73" s="421"/>
      <c r="H73" s="421"/>
      <c r="I73" s="421"/>
      <c r="J73" s="421"/>
      <c r="K73" s="421"/>
      <c r="L73" s="421"/>
      <c r="M73" s="421"/>
      <c r="N73" s="371"/>
    </row>
    <row r="74" spans="1:15" ht="36">
      <c r="A74" s="65" t="str">
        <f>+$A$49</f>
        <v>N/A</v>
      </c>
      <c r="B74" s="65" t="str">
        <f>+$B$49</f>
        <v>N/A</v>
      </c>
      <c r="C74" s="65">
        <f>+$C$49</f>
        <v>45854</v>
      </c>
      <c r="D74" s="65">
        <f>+$D$49</f>
        <v>45855</v>
      </c>
      <c r="E74" s="65">
        <f>+$E$49</f>
        <v>45856</v>
      </c>
      <c r="F74" s="80" t="s">
        <v>4</v>
      </c>
      <c r="G74" s="423" t="s">
        <v>78</v>
      </c>
      <c r="H74" s="424"/>
      <c r="I74" s="411"/>
      <c r="J74" s="425"/>
      <c r="K74" s="81" t="s">
        <v>79</v>
      </c>
      <c r="L74" s="67" t="s">
        <v>80</v>
      </c>
      <c r="M74" s="68" t="s">
        <v>81</v>
      </c>
      <c r="N74" s="371"/>
    </row>
    <row r="75" spans="1:15" ht="12.75" customHeight="1">
      <c r="A75" s="190"/>
      <c r="B75" s="322"/>
      <c r="C75" s="82"/>
      <c r="D75" s="82"/>
      <c r="E75" s="82"/>
      <c r="F75" s="83">
        <f t="shared" ref="F75:F84" si="4">SUM(A75:E75)</f>
        <v>0</v>
      </c>
      <c r="G75" s="445" t="s">
        <v>106</v>
      </c>
      <c r="H75" s="446"/>
      <c r="I75" s="446"/>
      <c r="J75" s="447"/>
      <c r="K75" s="245" t="s">
        <v>116</v>
      </c>
      <c r="L75" s="243">
        <v>79.775280898876403</v>
      </c>
      <c r="M75" s="1">
        <f t="shared" ref="M75:M84" si="5">+L75*F75</f>
        <v>0</v>
      </c>
      <c r="N75" s="371"/>
      <c r="O75" s="84"/>
    </row>
    <row r="76" spans="1:15" ht="12.75" customHeight="1">
      <c r="A76" s="190"/>
      <c r="B76" s="322"/>
      <c r="C76" s="82"/>
      <c r="D76" s="82"/>
      <c r="E76" s="82"/>
      <c r="F76" s="83">
        <f t="shared" si="4"/>
        <v>0</v>
      </c>
      <c r="G76" s="445" t="s">
        <v>107</v>
      </c>
      <c r="H76" s="446"/>
      <c r="I76" s="446"/>
      <c r="J76" s="447"/>
      <c r="K76" s="245" t="s">
        <v>116</v>
      </c>
      <c r="L76" s="243">
        <v>79.775280898876403</v>
      </c>
      <c r="M76" s="1">
        <f t="shared" si="5"/>
        <v>0</v>
      </c>
      <c r="N76" s="371"/>
      <c r="O76" s="84"/>
    </row>
    <row r="77" spans="1:15" ht="12.75" customHeight="1">
      <c r="A77" s="190"/>
      <c r="B77" s="322"/>
      <c r="C77" s="82"/>
      <c r="D77" s="82"/>
      <c r="E77" s="82"/>
      <c r="F77" s="83">
        <f t="shared" si="4"/>
        <v>0</v>
      </c>
      <c r="G77" s="445" t="s">
        <v>108</v>
      </c>
      <c r="H77" s="446"/>
      <c r="I77" s="446"/>
      <c r="J77" s="447"/>
      <c r="K77" s="245" t="s">
        <v>116</v>
      </c>
      <c r="L77" s="243">
        <v>79.775280898876403</v>
      </c>
      <c r="M77" s="1">
        <f t="shared" si="5"/>
        <v>0</v>
      </c>
      <c r="N77" s="371"/>
      <c r="O77" s="84"/>
    </row>
    <row r="78" spans="1:15" ht="12.75" customHeight="1">
      <c r="A78" s="190"/>
      <c r="B78" s="322"/>
      <c r="C78" s="82"/>
      <c r="D78" s="82"/>
      <c r="E78" s="82"/>
      <c r="F78" s="83">
        <f t="shared" si="4"/>
        <v>0</v>
      </c>
      <c r="G78" s="445" t="s">
        <v>109</v>
      </c>
      <c r="H78" s="446"/>
      <c r="I78" s="446"/>
      <c r="J78" s="447"/>
      <c r="K78" s="245" t="s">
        <v>116</v>
      </c>
      <c r="L78" s="243">
        <v>79.775280898876403</v>
      </c>
      <c r="M78" s="1">
        <f t="shared" si="5"/>
        <v>0</v>
      </c>
      <c r="N78" s="371"/>
      <c r="O78" s="84"/>
    </row>
    <row r="79" spans="1:15" ht="12.75" customHeight="1">
      <c r="A79" s="190"/>
      <c r="B79" s="322"/>
      <c r="C79" s="82"/>
      <c r="D79" s="82"/>
      <c r="E79" s="82"/>
      <c r="F79" s="83">
        <f t="shared" si="4"/>
        <v>0</v>
      </c>
      <c r="G79" s="445" t="s">
        <v>110</v>
      </c>
      <c r="H79" s="446"/>
      <c r="I79" s="446"/>
      <c r="J79" s="447"/>
      <c r="K79" s="245" t="s">
        <v>116</v>
      </c>
      <c r="L79" s="243">
        <v>79.775280898876403</v>
      </c>
      <c r="M79" s="1">
        <f t="shared" si="5"/>
        <v>0</v>
      </c>
      <c r="N79" s="371"/>
      <c r="O79" s="84"/>
    </row>
    <row r="80" spans="1:15" ht="12.75" customHeight="1">
      <c r="A80" s="190"/>
      <c r="B80" s="322"/>
      <c r="C80" s="82"/>
      <c r="D80" s="82"/>
      <c r="E80" s="82"/>
      <c r="F80" s="83">
        <f t="shared" si="4"/>
        <v>0</v>
      </c>
      <c r="G80" s="445" t="s">
        <v>111</v>
      </c>
      <c r="H80" s="446"/>
      <c r="I80" s="446"/>
      <c r="J80" s="447"/>
      <c r="K80" s="245" t="s">
        <v>85</v>
      </c>
      <c r="L80" s="243">
        <v>85.393258426966284</v>
      </c>
      <c r="M80" s="1">
        <f t="shared" si="5"/>
        <v>0</v>
      </c>
      <c r="N80" s="371"/>
      <c r="O80" s="84"/>
    </row>
    <row r="81" spans="1:15" ht="13.5" customHeight="1">
      <c r="A81" s="190"/>
      <c r="B81" s="322"/>
      <c r="C81" s="82"/>
      <c r="D81" s="82"/>
      <c r="E81" s="82"/>
      <c r="F81" s="83">
        <f t="shared" si="4"/>
        <v>0</v>
      </c>
      <c r="G81" s="445" t="s">
        <v>112</v>
      </c>
      <c r="H81" s="446"/>
      <c r="I81" s="446"/>
      <c r="J81" s="447"/>
      <c r="K81" s="245" t="s">
        <v>85</v>
      </c>
      <c r="L81" s="243">
        <v>105.61797752808988</v>
      </c>
      <c r="M81" s="1">
        <f t="shared" si="5"/>
        <v>0</v>
      </c>
      <c r="N81" s="371"/>
      <c r="O81" s="84"/>
    </row>
    <row r="82" spans="1:15" ht="12.75" customHeight="1">
      <c r="A82" s="190"/>
      <c r="B82" s="322"/>
      <c r="C82" s="82"/>
      <c r="D82" s="82"/>
      <c r="E82" s="82"/>
      <c r="F82" s="83">
        <f t="shared" si="4"/>
        <v>0</v>
      </c>
      <c r="G82" s="445" t="s">
        <v>113</v>
      </c>
      <c r="H82" s="446"/>
      <c r="I82" s="446"/>
      <c r="J82" s="447"/>
      <c r="K82" s="245" t="s">
        <v>85</v>
      </c>
      <c r="L82" s="243">
        <v>85.674157303370777</v>
      </c>
      <c r="M82" s="1">
        <f t="shared" si="5"/>
        <v>0</v>
      </c>
      <c r="N82" s="371"/>
      <c r="O82" s="84"/>
    </row>
    <row r="83" spans="1:15" ht="18.75" customHeight="1">
      <c r="A83" s="190"/>
      <c r="B83" s="322"/>
      <c r="C83" s="82"/>
      <c r="D83" s="82"/>
      <c r="E83" s="82"/>
      <c r="F83" s="83">
        <f t="shared" si="4"/>
        <v>0</v>
      </c>
      <c r="G83" s="445" t="s">
        <v>114</v>
      </c>
      <c r="H83" s="446"/>
      <c r="I83" s="446"/>
      <c r="J83" s="447"/>
      <c r="K83" s="245" t="s">
        <v>85</v>
      </c>
      <c r="L83" s="243">
        <v>85.674157303370777</v>
      </c>
      <c r="M83" s="1">
        <f t="shared" si="5"/>
        <v>0</v>
      </c>
      <c r="N83" s="371"/>
      <c r="O83" s="84"/>
    </row>
    <row r="84" spans="1:15" ht="42" customHeight="1">
      <c r="A84" s="190"/>
      <c r="B84" s="322"/>
      <c r="C84" s="82"/>
      <c r="D84" s="82"/>
      <c r="E84" s="82"/>
      <c r="F84" s="38">
        <f t="shared" si="4"/>
        <v>0</v>
      </c>
      <c r="G84" s="445" t="s">
        <v>115</v>
      </c>
      <c r="H84" s="446"/>
      <c r="I84" s="446"/>
      <c r="J84" s="447"/>
      <c r="K84" s="245" t="s">
        <v>117</v>
      </c>
      <c r="L84" s="243">
        <v>88.483146067415731</v>
      </c>
      <c r="M84" s="1">
        <f t="shared" si="5"/>
        <v>0</v>
      </c>
      <c r="N84" s="371"/>
      <c r="O84" s="84"/>
    </row>
    <row r="85" spans="1:15">
      <c r="A85" s="193"/>
      <c r="B85" s="323"/>
      <c r="C85" s="97"/>
      <c r="D85" s="97"/>
      <c r="E85" s="97"/>
      <c r="F85" s="98"/>
      <c r="G85" s="99"/>
      <c r="H85" s="99"/>
      <c r="I85" s="99"/>
      <c r="J85" s="99"/>
      <c r="K85" s="100"/>
      <c r="L85" s="91" t="s">
        <v>7</v>
      </c>
      <c r="M85" s="18">
        <f>SUM(M75:M84)</f>
        <v>0</v>
      </c>
      <c r="N85" s="371"/>
      <c r="O85" s="84"/>
    </row>
    <row r="86" spans="1:15" ht="18" customHeight="1">
      <c r="A86" s="438" t="s">
        <v>32</v>
      </c>
      <c r="B86" s="439"/>
      <c r="C86" s="439"/>
      <c r="D86" s="439"/>
      <c r="E86" s="440"/>
      <c r="F86" s="441" t="s">
        <v>118</v>
      </c>
      <c r="G86" s="421"/>
      <c r="H86" s="421"/>
      <c r="I86" s="421"/>
      <c r="J86" s="421"/>
      <c r="K86" s="421"/>
      <c r="L86" s="421"/>
      <c r="M86" s="421"/>
      <c r="N86" s="371"/>
    </row>
    <row r="87" spans="1:15" ht="36">
      <c r="A87" s="65" t="str">
        <f>+$A$49</f>
        <v>N/A</v>
      </c>
      <c r="B87" s="65" t="str">
        <f>+$B$49</f>
        <v>N/A</v>
      </c>
      <c r="C87" s="65">
        <f>+$C$49</f>
        <v>45854</v>
      </c>
      <c r="D87" s="65">
        <f>+$D$49</f>
        <v>45855</v>
      </c>
      <c r="E87" s="65">
        <f>+$E$49</f>
        <v>45856</v>
      </c>
      <c r="F87" s="80" t="s">
        <v>4</v>
      </c>
      <c r="G87" s="423" t="s">
        <v>78</v>
      </c>
      <c r="H87" s="424"/>
      <c r="I87" s="411"/>
      <c r="J87" s="425"/>
      <c r="K87" s="81" t="s">
        <v>79</v>
      </c>
      <c r="L87" s="67" t="s">
        <v>80</v>
      </c>
      <c r="M87" s="68" t="s">
        <v>81</v>
      </c>
      <c r="N87" s="371"/>
    </row>
    <row r="88" spans="1:15" ht="32.25" customHeight="1">
      <c r="A88" s="194"/>
      <c r="B88" s="324"/>
      <c r="C88" s="101"/>
      <c r="D88" s="101"/>
      <c r="E88" s="101"/>
      <c r="F88" s="83">
        <f t="shared" ref="F88:F97" si="6">SUM(A88:E88)</f>
        <v>0</v>
      </c>
      <c r="G88" s="445" t="s">
        <v>119</v>
      </c>
      <c r="H88" s="446"/>
      <c r="I88" s="446"/>
      <c r="J88" s="447"/>
      <c r="K88" s="245" t="s">
        <v>293</v>
      </c>
      <c r="L88" s="243">
        <v>53.370786516853933</v>
      </c>
      <c r="M88" s="1">
        <f t="shared" ref="M88:M97" si="7">+L88*F88</f>
        <v>0</v>
      </c>
      <c r="N88" s="371"/>
      <c r="O88" s="84"/>
    </row>
    <row r="89" spans="1:15" ht="26.25" customHeight="1">
      <c r="A89" s="194"/>
      <c r="B89" s="324"/>
      <c r="C89" s="101"/>
      <c r="D89" s="101"/>
      <c r="E89" s="101"/>
      <c r="F89" s="83">
        <f t="shared" si="6"/>
        <v>0</v>
      </c>
      <c r="G89" s="445" t="s">
        <v>120</v>
      </c>
      <c r="H89" s="446"/>
      <c r="I89" s="446"/>
      <c r="J89" s="447"/>
      <c r="K89" s="245" t="s">
        <v>293</v>
      </c>
      <c r="L89" s="243">
        <v>12.359550561797752</v>
      </c>
      <c r="M89" s="1">
        <f t="shared" si="7"/>
        <v>0</v>
      </c>
      <c r="N89" s="371"/>
      <c r="O89" s="84"/>
    </row>
    <row r="90" spans="1:15" ht="27.75" customHeight="1">
      <c r="A90" s="190"/>
      <c r="B90" s="322"/>
      <c r="C90" s="82"/>
      <c r="D90" s="82"/>
      <c r="E90" s="101"/>
      <c r="F90" s="83">
        <f t="shared" si="6"/>
        <v>0</v>
      </c>
      <c r="G90" s="445" t="s">
        <v>121</v>
      </c>
      <c r="H90" s="446"/>
      <c r="I90" s="446"/>
      <c r="J90" s="447"/>
      <c r="K90" s="245" t="s">
        <v>293</v>
      </c>
      <c r="L90" s="243">
        <v>36.516853932584269</v>
      </c>
      <c r="M90" s="1">
        <f t="shared" si="7"/>
        <v>0</v>
      </c>
      <c r="N90" s="371"/>
      <c r="O90" s="84"/>
    </row>
    <row r="91" spans="1:15" ht="27" customHeight="1">
      <c r="A91" s="190"/>
      <c r="B91" s="322"/>
      <c r="C91" s="82"/>
      <c r="D91" s="82"/>
      <c r="E91" s="101"/>
      <c r="F91" s="83">
        <f t="shared" si="6"/>
        <v>0</v>
      </c>
      <c r="G91" s="435" t="s">
        <v>122</v>
      </c>
      <c r="H91" s="436"/>
      <c r="I91" s="436"/>
      <c r="J91" s="437"/>
      <c r="K91" s="245" t="s">
        <v>293</v>
      </c>
      <c r="L91" s="243">
        <v>34.831460674157299</v>
      </c>
      <c r="M91" s="1">
        <f t="shared" si="7"/>
        <v>0</v>
      </c>
      <c r="N91" s="371"/>
      <c r="O91" s="84"/>
    </row>
    <row r="92" spans="1:15" ht="12.75" customHeight="1">
      <c r="A92" s="194"/>
      <c r="B92" s="324"/>
      <c r="C92" s="101"/>
      <c r="D92" s="101"/>
      <c r="E92" s="101"/>
      <c r="F92" s="83">
        <f t="shared" si="6"/>
        <v>0</v>
      </c>
      <c r="G92" s="445" t="s">
        <v>123</v>
      </c>
      <c r="H92" s="446"/>
      <c r="I92" s="446"/>
      <c r="J92" s="447"/>
      <c r="K92" s="245" t="s">
        <v>124</v>
      </c>
      <c r="L92" s="243">
        <v>616.85393258426961</v>
      </c>
      <c r="M92" s="1">
        <f t="shared" si="7"/>
        <v>0</v>
      </c>
      <c r="N92" s="371"/>
      <c r="O92" s="84"/>
    </row>
    <row r="93" spans="1:15">
      <c r="A93" s="190"/>
      <c r="B93" s="322"/>
      <c r="C93" s="82"/>
      <c r="D93" s="82"/>
      <c r="E93" s="82"/>
      <c r="F93" s="83">
        <f t="shared" si="6"/>
        <v>0</v>
      </c>
      <c r="G93" s="435" t="s">
        <v>125</v>
      </c>
      <c r="H93" s="436"/>
      <c r="I93" s="436"/>
      <c r="J93" s="437"/>
      <c r="K93" s="245" t="s">
        <v>124</v>
      </c>
      <c r="L93" s="243">
        <v>470.22471910112358</v>
      </c>
      <c r="M93" s="1">
        <f t="shared" si="7"/>
        <v>0</v>
      </c>
      <c r="N93" s="371"/>
      <c r="O93" s="84"/>
    </row>
    <row r="94" spans="1:15" ht="24.75" customHeight="1">
      <c r="A94" s="190"/>
      <c r="B94" s="322"/>
      <c r="C94" s="82"/>
      <c r="D94" s="82"/>
      <c r="E94" s="82"/>
      <c r="F94" s="83">
        <f t="shared" si="6"/>
        <v>0</v>
      </c>
      <c r="G94" s="445" t="s">
        <v>126</v>
      </c>
      <c r="H94" s="446"/>
      <c r="I94" s="446"/>
      <c r="J94" s="447"/>
      <c r="K94" s="245" t="s">
        <v>293</v>
      </c>
      <c r="L94" s="243">
        <v>100</v>
      </c>
      <c r="M94" s="1">
        <f t="shared" si="7"/>
        <v>0</v>
      </c>
      <c r="N94" s="371"/>
      <c r="O94" s="84"/>
    </row>
    <row r="95" spans="1:15" ht="21" customHeight="1">
      <c r="A95" s="190"/>
      <c r="B95" s="322"/>
      <c r="C95" s="82"/>
      <c r="D95" s="82"/>
      <c r="E95" s="82"/>
      <c r="F95" s="83">
        <f t="shared" si="6"/>
        <v>0</v>
      </c>
      <c r="G95" s="445" t="s">
        <v>127</v>
      </c>
      <c r="H95" s="446"/>
      <c r="I95" s="446"/>
      <c r="J95" s="447"/>
      <c r="K95" s="245" t="s">
        <v>294</v>
      </c>
      <c r="L95" s="243">
        <v>26.685393258426966</v>
      </c>
      <c r="M95" s="1">
        <f t="shared" si="7"/>
        <v>0</v>
      </c>
      <c r="N95" s="371"/>
      <c r="O95" s="84"/>
    </row>
    <row r="96" spans="1:15" ht="19.5" customHeight="1">
      <c r="A96" s="190"/>
      <c r="B96" s="322"/>
      <c r="C96" s="82"/>
      <c r="D96" s="82"/>
      <c r="E96" s="82"/>
      <c r="F96" s="83">
        <f t="shared" si="6"/>
        <v>0</v>
      </c>
      <c r="G96" s="445" t="s">
        <v>128</v>
      </c>
      <c r="H96" s="446"/>
      <c r="I96" s="446"/>
      <c r="J96" s="447"/>
      <c r="K96" s="245" t="s">
        <v>294</v>
      </c>
      <c r="L96" s="243">
        <v>26.685393258426966</v>
      </c>
      <c r="M96" s="1">
        <f t="shared" si="7"/>
        <v>0</v>
      </c>
      <c r="N96" s="371"/>
      <c r="O96" s="84"/>
    </row>
    <row r="97" spans="1:15" ht="12.75" customHeight="1">
      <c r="A97" s="190"/>
      <c r="B97" s="322"/>
      <c r="C97" s="82"/>
      <c r="D97" s="82"/>
      <c r="E97" s="82"/>
      <c r="F97" s="83">
        <f t="shared" si="6"/>
        <v>0</v>
      </c>
      <c r="G97" s="445" t="s">
        <v>129</v>
      </c>
      <c r="H97" s="446"/>
      <c r="I97" s="446"/>
      <c r="J97" s="447"/>
      <c r="K97" s="245" t="s">
        <v>294</v>
      </c>
      <c r="L97" s="243">
        <v>26.685393258426966</v>
      </c>
      <c r="M97" s="1">
        <f t="shared" si="7"/>
        <v>0</v>
      </c>
      <c r="N97" s="371"/>
      <c r="O97" s="84"/>
    </row>
    <row r="98" spans="1:15">
      <c r="A98" s="191"/>
      <c r="B98" s="94"/>
      <c r="C98" s="86"/>
      <c r="D98" s="86"/>
      <c r="E98" s="86"/>
      <c r="F98" s="88"/>
      <c r="G98" s="102"/>
      <c r="H98" s="102"/>
      <c r="I98" s="102"/>
      <c r="J98" s="102"/>
      <c r="K98" s="103"/>
      <c r="L98" s="91" t="s">
        <v>7</v>
      </c>
      <c r="M98" s="18">
        <f>SUM(M88:M97)</f>
        <v>0</v>
      </c>
      <c r="N98" s="371"/>
      <c r="O98" s="84"/>
    </row>
    <row r="99" spans="1:15" ht="18" customHeight="1">
      <c r="A99" s="438" t="s">
        <v>74</v>
      </c>
      <c r="B99" s="439"/>
      <c r="C99" s="439"/>
      <c r="D99" s="439"/>
      <c r="E99" s="440"/>
      <c r="F99" s="448" t="s">
        <v>301</v>
      </c>
      <c r="G99" s="449"/>
      <c r="H99" s="449"/>
      <c r="I99" s="449"/>
      <c r="J99" s="449"/>
      <c r="K99" s="449"/>
      <c r="L99" s="449"/>
      <c r="M99" s="449"/>
      <c r="N99" s="371"/>
    </row>
    <row r="100" spans="1:15" ht="36">
      <c r="A100" s="65" t="str">
        <f>+$A$49</f>
        <v>N/A</v>
      </c>
      <c r="B100" s="65" t="str">
        <f>+$B$49</f>
        <v>N/A</v>
      </c>
      <c r="C100" s="65">
        <f>+$C$49</f>
        <v>45854</v>
      </c>
      <c r="D100" s="65">
        <f>+$D$49</f>
        <v>45855</v>
      </c>
      <c r="E100" s="65">
        <f>+$E$49</f>
        <v>45856</v>
      </c>
      <c r="F100" s="80" t="s">
        <v>4</v>
      </c>
      <c r="G100" s="423" t="s">
        <v>78</v>
      </c>
      <c r="H100" s="424"/>
      <c r="I100" s="411"/>
      <c r="J100" s="425"/>
      <c r="K100" s="81" t="s">
        <v>79</v>
      </c>
      <c r="L100" s="67" t="s">
        <v>80</v>
      </c>
      <c r="M100" s="68" t="s">
        <v>81</v>
      </c>
      <c r="N100" s="371"/>
    </row>
    <row r="101" spans="1:15" ht="24.75" customHeight="1">
      <c r="A101" s="190"/>
      <c r="B101" s="322"/>
      <c r="C101" s="82"/>
      <c r="D101" s="82"/>
      <c r="E101" s="82"/>
      <c r="F101" s="83">
        <f>SUM(A101:E101)</f>
        <v>0</v>
      </c>
      <c r="G101" s="445" t="s">
        <v>342</v>
      </c>
      <c r="H101" s="446"/>
      <c r="I101" s="446"/>
      <c r="J101" s="447"/>
      <c r="K101" s="245" t="s">
        <v>130</v>
      </c>
      <c r="L101" s="243">
        <v>177.80898876404493</v>
      </c>
      <c r="M101" s="1">
        <f>+L101*F101</f>
        <v>0</v>
      </c>
      <c r="N101" s="371"/>
      <c r="O101" s="84"/>
    </row>
    <row r="102" spans="1:15">
      <c r="A102" s="192"/>
      <c r="B102" s="105"/>
      <c r="C102" s="105"/>
      <c r="D102" s="105"/>
      <c r="E102" s="94"/>
      <c r="F102" s="95"/>
      <c r="G102" s="104"/>
      <c r="H102" s="104"/>
      <c r="I102" s="104"/>
      <c r="J102" s="104"/>
      <c r="K102" s="104"/>
      <c r="L102" s="19" t="s">
        <v>7</v>
      </c>
      <c r="M102" s="195">
        <f>SUM(M101:M101)</f>
        <v>0</v>
      </c>
      <c r="N102" s="371"/>
      <c r="O102" s="84"/>
    </row>
    <row r="103" spans="1:15" ht="18" customHeight="1">
      <c r="A103" s="438" t="s">
        <v>74</v>
      </c>
      <c r="B103" s="439"/>
      <c r="C103" s="439"/>
      <c r="D103" s="439"/>
      <c r="E103" s="440"/>
      <c r="F103" s="421" t="s">
        <v>131</v>
      </c>
      <c r="G103" s="421"/>
      <c r="H103" s="421"/>
      <c r="I103" s="421"/>
      <c r="J103" s="421"/>
      <c r="K103" s="421"/>
      <c r="L103" s="421"/>
      <c r="M103" s="421"/>
      <c r="N103" s="371"/>
    </row>
    <row r="104" spans="1:15" ht="36">
      <c r="A104" s="65" t="str">
        <f>+$A$49</f>
        <v>N/A</v>
      </c>
      <c r="B104" s="65" t="str">
        <f>+$B$49</f>
        <v>N/A</v>
      </c>
      <c r="C104" s="65">
        <f>+$C$49</f>
        <v>45854</v>
      </c>
      <c r="D104" s="65">
        <f>+$D$49</f>
        <v>45855</v>
      </c>
      <c r="E104" s="65">
        <f>+$E$49</f>
        <v>45856</v>
      </c>
      <c r="F104" s="80" t="s">
        <v>4</v>
      </c>
      <c r="G104" s="423" t="s">
        <v>78</v>
      </c>
      <c r="H104" s="424"/>
      <c r="I104" s="411"/>
      <c r="J104" s="425"/>
      <c r="K104" s="81" t="s">
        <v>79</v>
      </c>
      <c r="L104" s="67" t="s">
        <v>80</v>
      </c>
      <c r="M104" s="68" t="s">
        <v>81</v>
      </c>
      <c r="N104" s="371"/>
    </row>
    <row r="105" spans="1:15" ht="12.75" customHeight="1">
      <c r="A105" s="190"/>
      <c r="B105" s="322"/>
      <c r="C105" s="82"/>
      <c r="D105" s="82"/>
      <c r="E105" s="82"/>
      <c r="F105" s="83">
        <f>SUM(A105:E105)</f>
        <v>0</v>
      </c>
      <c r="G105" s="445" t="s">
        <v>132</v>
      </c>
      <c r="H105" s="446"/>
      <c r="I105" s="446"/>
      <c r="J105" s="447"/>
      <c r="K105" s="245" t="s">
        <v>295</v>
      </c>
      <c r="L105" s="243">
        <v>44.662921348314605</v>
      </c>
      <c r="M105" s="1">
        <f>+L105*F105</f>
        <v>0</v>
      </c>
      <c r="N105" s="371"/>
      <c r="O105" s="84"/>
    </row>
    <row r="106" spans="1:15" ht="12.75" customHeight="1">
      <c r="A106" s="190"/>
      <c r="B106" s="322"/>
      <c r="C106" s="82"/>
      <c r="D106" s="82"/>
      <c r="E106" s="82"/>
      <c r="F106" s="83">
        <f>SUM(A106:E106)</f>
        <v>0</v>
      </c>
      <c r="G106" s="445" t="s">
        <v>133</v>
      </c>
      <c r="H106" s="446"/>
      <c r="I106" s="446"/>
      <c r="J106" s="447"/>
      <c r="K106" s="245" t="s">
        <v>85</v>
      </c>
      <c r="L106" s="243">
        <v>48.876404494382022</v>
      </c>
      <c r="M106" s="1">
        <f>+L106*F106</f>
        <v>0</v>
      </c>
      <c r="N106" s="371"/>
      <c r="O106" s="84"/>
    </row>
    <row r="107" spans="1:15" ht="12.75" customHeight="1">
      <c r="A107" s="192"/>
      <c r="B107" s="105"/>
      <c r="C107" s="105"/>
      <c r="D107" s="105"/>
      <c r="E107" s="94"/>
      <c r="F107" s="95"/>
      <c r="G107" s="104"/>
      <c r="H107" s="104"/>
      <c r="I107" s="104"/>
      <c r="J107" s="104"/>
      <c r="K107" s="106"/>
      <c r="L107" s="19" t="s">
        <v>7</v>
      </c>
      <c r="M107" s="19">
        <f>SUM(M105:M106)</f>
        <v>0</v>
      </c>
      <c r="N107" s="371"/>
      <c r="O107" s="84"/>
    </row>
    <row r="108" spans="1:15" ht="18" customHeight="1">
      <c r="A108" s="438" t="s">
        <v>74</v>
      </c>
      <c r="B108" s="439"/>
      <c r="C108" s="439"/>
      <c r="D108" s="439"/>
      <c r="E108" s="440"/>
      <c r="F108" s="421" t="s">
        <v>134</v>
      </c>
      <c r="G108" s="421"/>
      <c r="H108" s="421"/>
      <c r="I108" s="421"/>
      <c r="J108" s="421"/>
      <c r="K108" s="421"/>
      <c r="L108" s="421"/>
      <c r="M108" s="421"/>
      <c r="N108" s="371"/>
    </row>
    <row r="109" spans="1:15" ht="36">
      <c r="A109" s="65" t="str">
        <f>+$A$49</f>
        <v>N/A</v>
      </c>
      <c r="B109" s="65" t="str">
        <f>+$B$49</f>
        <v>N/A</v>
      </c>
      <c r="C109" s="65">
        <f>+$C$49</f>
        <v>45854</v>
      </c>
      <c r="D109" s="65">
        <f>+$D$49</f>
        <v>45855</v>
      </c>
      <c r="E109" s="65">
        <f>+$E$49</f>
        <v>45856</v>
      </c>
      <c r="F109" s="80" t="s">
        <v>4</v>
      </c>
      <c r="G109" s="423" t="s">
        <v>78</v>
      </c>
      <c r="H109" s="424"/>
      <c r="I109" s="411"/>
      <c r="J109" s="425"/>
      <c r="K109" s="81" t="s">
        <v>79</v>
      </c>
      <c r="L109" s="67" t="s">
        <v>80</v>
      </c>
      <c r="M109" s="68" t="s">
        <v>81</v>
      </c>
      <c r="N109" s="371"/>
    </row>
    <row r="110" spans="1:15">
      <c r="A110" s="219"/>
      <c r="B110" s="325"/>
      <c r="C110" s="220"/>
      <c r="D110" s="220"/>
      <c r="E110" s="220"/>
      <c r="F110" s="20"/>
      <c r="G110" s="381" t="s">
        <v>135</v>
      </c>
      <c r="H110" s="382"/>
      <c r="I110" s="382"/>
      <c r="J110" s="382"/>
      <c r="K110" s="382"/>
      <c r="L110" s="383"/>
      <c r="M110" s="20"/>
      <c r="N110" s="371"/>
    </row>
    <row r="111" spans="1:15" ht="12.75" customHeight="1">
      <c r="A111" s="194"/>
      <c r="B111" s="324"/>
      <c r="C111" s="101"/>
      <c r="D111" s="101"/>
      <c r="E111" s="101"/>
      <c r="F111" s="83">
        <f>SUM(A111:E111)</f>
        <v>0</v>
      </c>
      <c r="G111" s="435" t="s">
        <v>10</v>
      </c>
      <c r="H111" s="436"/>
      <c r="I111" s="436"/>
      <c r="J111" s="451"/>
      <c r="K111" s="244" t="s">
        <v>137</v>
      </c>
      <c r="L111" s="243">
        <v>23.033707865168537</v>
      </c>
      <c r="M111" s="1">
        <f>+L111*F111</f>
        <v>0</v>
      </c>
      <c r="N111" s="371"/>
      <c r="O111" s="84"/>
    </row>
    <row r="112" spans="1:15" ht="12.75" customHeight="1">
      <c r="A112" s="194"/>
      <c r="B112" s="324"/>
      <c r="C112" s="101"/>
      <c r="D112" s="101"/>
      <c r="E112" s="101"/>
      <c r="F112" s="83">
        <f>SUM(A112:E112)</f>
        <v>0</v>
      </c>
      <c r="G112" s="435" t="s">
        <v>11</v>
      </c>
      <c r="H112" s="436"/>
      <c r="I112" s="436"/>
      <c r="J112" s="450"/>
      <c r="K112" s="244" t="s">
        <v>137</v>
      </c>
      <c r="L112" s="243">
        <v>26.685393258426966</v>
      </c>
      <c r="M112" s="1">
        <f>+L112*F112</f>
        <v>0</v>
      </c>
      <c r="N112" s="371"/>
      <c r="O112" s="84"/>
    </row>
    <row r="113" spans="1:15" ht="12.75" customHeight="1">
      <c r="A113" s="194"/>
      <c r="B113" s="324"/>
      <c r="C113" s="101"/>
      <c r="D113" s="101"/>
      <c r="E113" s="101"/>
      <c r="F113" s="83">
        <f>SUM(A113:E113)</f>
        <v>0</v>
      </c>
      <c r="G113" s="435" t="s">
        <v>136</v>
      </c>
      <c r="H113" s="436"/>
      <c r="I113" s="436"/>
      <c r="J113" s="450"/>
      <c r="K113" s="244" t="s">
        <v>137</v>
      </c>
      <c r="L113" s="243">
        <v>38.764044943820224</v>
      </c>
      <c r="M113" s="1">
        <f>+L113*F113</f>
        <v>0</v>
      </c>
      <c r="N113" s="371"/>
      <c r="O113" s="84"/>
    </row>
    <row r="114" spans="1:15">
      <c r="A114" s="219"/>
      <c r="B114" s="325"/>
      <c r="C114" s="220"/>
      <c r="D114" s="220"/>
      <c r="E114" s="220"/>
      <c r="F114" s="20"/>
      <c r="G114" s="381" t="s">
        <v>138</v>
      </c>
      <c r="H114" s="382"/>
      <c r="I114" s="382"/>
      <c r="J114" s="382"/>
      <c r="K114" s="382"/>
      <c r="L114" s="383"/>
      <c r="M114" s="20"/>
      <c r="N114" s="371"/>
      <c r="O114" s="84"/>
    </row>
    <row r="115" spans="1:15" ht="12.75" customHeight="1">
      <c r="A115" s="194"/>
      <c r="B115" s="324"/>
      <c r="C115" s="101"/>
      <c r="D115" s="101"/>
      <c r="E115" s="101"/>
      <c r="F115" s="38">
        <f>SUM(A115:E115)</f>
        <v>0</v>
      </c>
      <c r="G115" s="435" t="s">
        <v>12</v>
      </c>
      <c r="H115" s="436"/>
      <c r="I115" s="436"/>
      <c r="J115" s="450"/>
      <c r="K115" s="244" t="s">
        <v>137</v>
      </c>
      <c r="L115" s="243">
        <v>44.662921348314605</v>
      </c>
      <c r="M115" s="21">
        <f>+L115*F115</f>
        <v>0</v>
      </c>
      <c r="N115" s="371"/>
      <c r="O115" s="84"/>
    </row>
    <row r="116" spans="1:15" ht="12.75" customHeight="1">
      <c r="A116" s="194"/>
      <c r="B116" s="324"/>
      <c r="C116" s="101"/>
      <c r="D116" s="101"/>
      <c r="E116" s="101"/>
      <c r="F116" s="38">
        <f>SUM(A116:E116)</f>
        <v>0</v>
      </c>
      <c r="G116" s="435" t="s">
        <v>136</v>
      </c>
      <c r="H116" s="436"/>
      <c r="I116" s="436"/>
      <c r="J116" s="450"/>
      <c r="K116" s="244" t="s">
        <v>137</v>
      </c>
      <c r="L116" s="243">
        <v>38.483146067415731</v>
      </c>
      <c r="M116" s="21">
        <f>+L116*F116</f>
        <v>0</v>
      </c>
      <c r="N116" s="371"/>
      <c r="O116" s="84"/>
    </row>
    <row r="117" spans="1:15" ht="12.75" customHeight="1">
      <c r="A117" s="194"/>
      <c r="B117" s="324"/>
      <c r="C117" s="101"/>
      <c r="D117" s="101"/>
      <c r="E117" s="101"/>
      <c r="F117" s="38">
        <f>SUM(A117:E117)</f>
        <v>0</v>
      </c>
      <c r="G117" s="435" t="s">
        <v>13</v>
      </c>
      <c r="H117" s="436"/>
      <c r="I117" s="436"/>
      <c r="J117" s="450"/>
      <c r="K117" s="244" t="s">
        <v>137</v>
      </c>
      <c r="L117" s="243">
        <v>60.112359550561798</v>
      </c>
      <c r="M117" s="21">
        <f>+L117*F117</f>
        <v>0</v>
      </c>
      <c r="N117" s="371"/>
      <c r="O117" s="84"/>
    </row>
    <row r="118" spans="1:15">
      <c r="A118" s="219"/>
      <c r="B118" s="325"/>
      <c r="C118" s="220"/>
      <c r="D118" s="220"/>
      <c r="E118" s="220"/>
      <c r="F118" s="20"/>
      <c r="G118" s="381" t="s">
        <v>14</v>
      </c>
      <c r="H118" s="382"/>
      <c r="I118" s="382"/>
      <c r="J118" s="382"/>
      <c r="K118" s="382"/>
      <c r="L118" s="383"/>
      <c r="M118" s="20"/>
      <c r="N118" s="371"/>
    </row>
    <row r="119" spans="1:15" ht="12.75" customHeight="1">
      <c r="A119" s="190"/>
      <c r="B119" s="322"/>
      <c r="C119" s="101"/>
      <c r="D119" s="101"/>
      <c r="E119" s="101"/>
      <c r="F119" s="38">
        <f>SUM(A119:E119)</f>
        <v>0</v>
      </c>
      <c r="G119" s="452" t="s">
        <v>15</v>
      </c>
      <c r="H119" s="453"/>
      <c r="I119" s="454"/>
      <c r="J119" s="455" t="s">
        <v>139</v>
      </c>
      <c r="K119" s="451"/>
      <c r="L119" s="243">
        <v>104.21348314606742</v>
      </c>
      <c r="M119" s="21">
        <f>+L119*F119</f>
        <v>0</v>
      </c>
      <c r="N119" s="371"/>
      <c r="O119" s="84"/>
    </row>
    <row r="120" spans="1:15" ht="12.75" customHeight="1">
      <c r="A120" s="190"/>
      <c r="B120" s="322"/>
      <c r="C120" s="101"/>
      <c r="D120" s="101"/>
      <c r="E120" s="101"/>
      <c r="F120" s="38">
        <f>SUM(A120:E120)</f>
        <v>0</v>
      </c>
      <c r="G120" s="452" t="s">
        <v>29</v>
      </c>
      <c r="H120" s="453"/>
      <c r="I120" s="454"/>
      <c r="J120" s="455" t="s">
        <v>139</v>
      </c>
      <c r="K120" s="451"/>
      <c r="L120" s="243">
        <v>130.33707865168537</v>
      </c>
      <c r="M120" s="21">
        <f>+L120*F120</f>
        <v>0</v>
      </c>
      <c r="N120" s="371"/>
      <c r="O120" s="84"/>
    </row>
    <row r="121" spans="1:15" ht="12.75" customHeight="1">
      <c r="A121" s="190"/>
      <c r="B121" s="322"/>
      <c r="C121" s="101"/>
      <c r="D121" s="101"/>
      <c r="E121" s="101"/>
      <c r="F121" s="38">
        <f>SUM(A121:E121)</f>
        <v>0</v>
      </c>
      <c r="G121" s="452" t="s">
        <v>16</v>
      </c>
      <c r="H121" s="453"/>
      <c r="I121" s="454"/>
      <c r="J121" s="455" t="s">
        <v>139</v>
      </c>
      <c r="K121" s="451"/>
      <c r="L121" s="243">
        <v>161.23595505617976</v>
      </c>
      <c r="M121" s="21">
        <f>+L121*F121</f>
        <v>0</v>
      </c>
      <c r="N121" s="371"/>
      <c r="O121" s="84"/>
    </row>
    <row r="122" spans="1:15" ht="12.75" customHeight="1">
      <c r="A122" s="273"/>
      <c r="B122" s="326"/>
      <c r="C122" s="274"/>
      <c r="D122" s="274"/>
      <c r="E122" s="274"/>
      <c r="F122" s="38">
        <f>SUM(A122:E122)</f>
        <v>0</v>
      </c>
      <c r="G122" s="269" t="s">
        <v>302</v>
      </c>
      <c r="H122" s="270"/>
      <c r="I122" s="275"/>
      <c r="J122" s="455" t="s">
        <v>139</v>
      </c>
      <c r="K122" s="451"/>
      <c r="L122" s="276">
        <v>120.2247191011236</v>
      </c>
      <c r="M122" s="21">
        <f>+L122*F122</f>
        <v>0</v>
      </c>
      <c r="N122" s="371"/>
      <c r="O122" s="84"/>
    </row>
    <row r="123" spans="1:15">
      <c r="A123" s="219"/>
      <c r="B123" s="325"/>
      <c r="C123" s="220"/>
      <c r="D123" s="220"/>
      <c r="E123" s="220"/>
      <c r="F123" s="20"/>
      <c r="G123" s="381" t="s">
        <v>140</v>
      </c>
      <c r="H123" s="382"/>
      <c r="I123" s="382"/>
      <c r="J123" s="382"/>
      <c r="K123" s="382"/>
      <c r="L123" s="383"/>
      <c r="M123" s="20"/>
      <c r="N123" s="371"/>
      <c r="O123" s="84"/>
    </row>
    <row r="124" spans="1:15" ht="12.75" customHeight="1">
      <c r="A124" s="190"/>
      <c r="B124" s="322"/>
      <c r="C124" s="101"/>
      <c r="D124" s="101"/>
      <c r="E124" s="101"/>
      <c r="F124" s="38">
        <f>SUM(A124:E124)</f>
        <v>0</v>
      </c>
      <c r="G124" s="452" t="s">
        <v>141</v>
      </c>
      <c r="H124" s="453"/>
      <c r="I124" s="454"/>
      <c r="J124" s="455" t="s">
        <v>139</v>
      </c>
      <c r="K124" s="451"/>
      <c r="L124" s="243">
        <v>58.988764044943821</v>
      </c>
      <c r="M124" s="21">
        <f>+L124*F124</f>
        <v>0</v>
      </c>
      <c r="N124" s="371"/>
      <c r="O124" s="84"/>
    </row>
    <row r="125" spans="1:15" ht="12.75" customHeight="1">
      <c r="A125" s="190"/>
      <c r="B125" s="322"/>
      <c r="C125" s="101"/>
      <c r="D125" s="101"/>
      <c r="E125" s="101"/>
      <c r="F125" s="83">
        <f>SUM(A125:E125)</f>
        <v>0</v>
      </c>
      <c r="G125" s="452" t="s">
        <v>142</v>
      </c>
      <c r="H125" s="453"/>
      <c r="I125" s="454"/>
      <c r="J125" s="455" t="s">
        <v>139</v>
      </c>
      <c r="K125" s="451"/>
      <c r="L125" s="243">
        <v>69.943820224719104</v>
      </c>
      <c r="M125" s="1">
        <f>+L125*F125</f>
        <v>0</v>
      </c>
      <c r="N125" s="371"/>
      <c r="O125" s="84"/>
    </row>
    <row r="126" spans="1:15">
      <c r="A126" s="190"/>
      <c r="B126" s="322"/>
      <c r="C126" s="101"/>
      <c r="D126" s="101"/>
      <c r="E126" s="101"/>
      <c r="F126" s="83">
        <f>SUM(A126:E126)</f>
        <v>0</v>
      </c>
      <c r="G126" s="452" t="s">
        <v>143</v>
      </c>
      <c r="H126" s="453"/>
      <c r="I126" s="454"/>
      <c r="J126" s="455" t="s">
        <v>139</v>
      </c>
      <c r="K126" s="451"/>
      <c r="L126" s="243">
        <v>78.370786516853926</v>
      </c>
      <c r="M126" s="1">
        <f>+L126*F126</f>
        <v>0</v>
      </c>
      <c r="N126" s="371"/>
      <c r="O126" s="84"/>
    </row>
    <row r="127" spans="1:15">
      <c r="A127" s="190"/>
      <c r="B127" s="322"/>
      <c r="C127" s="101"/>
      <c r="D127" s="101"/>
      <c r="E127" s="101"/>
      <c r="F127" s="83">
        <f>SUM(A127:E127)</f>
        <v>0</v>
      </c>
      <c r="G127" s="452" t="s">
        <v>144</v>
      </c>
      <c r="H127" s="453"/>
      <c r="I127" s="454"/>
      <c r="J127" s="455" t="s">
        <v>139</v>
      </c>
      <c r="K127" s="451"/>
      <c r="L127" s="243">
        <v>108.42696629213482</v>
      </c>
      <c r="M127" s="1">
        <f>+L127*F127</f>
        <v>0</v>
      </c>
      <c r="N127" s="371"/>
      <c r="O127" s="84"/>
    </row>
    <row r="128" spans="1:15">
      <c r="A128" s="219"/>
      <c r="B128" s="325"/>
      <c r="C128" s="220"/>
      <c r="D128" s="220"/>
      <c r="E128" s="220"/>
      <c r="F128" s="20"/>
      <c r="G128" s="381" t="s">
        <v>17</v>
      </c>
      <c r="H128" s="382"/>
      <c r="I128" s="382"/>
      <c r="J128" s="382"/>
      <c r="K128" s="382"/>
      <c r="L128" s="383"/>
      <c r="M128" s="20"/>
      <c r="N128" s="371"/>
      <c r="O128" s="84"/>
    </row>
    <row r="129" spans="1:15" ht="12.75" customHeight="1">
      <c r="A129" s="190"/>
      <c r="B129" s="322"/>
      <c r="C129" s="101"/>
      <c r="D129" s="101"/>
      <c r="E129" s="101"/>
      <c r="F129" s="83">
        <f>SUM(A129:E129)</f>
        <v>0</v>
      </c>
      <c r="G129" s="456" t="s">
        <v>18</v>
      </c>
      <c r="H129" s="457"/>
      <c r="I129" s="458"/>
      <c r="J129" s="455" t="s">
        <v>139</v>
      </c>
      <c r="K129" s="451"/>
      <c r="L129" s="243">
        <v>167.97752808988764</v>
      </c>
      <c r="M129" s="1">
        <f>+L129*F129</f>
        <v>0</v>
      </c>
      <c r="N129" s="371"/>
      <c r="O129" s="84"/>
    </row>
    <row r="130" spans="1:15">
      <c r="A130" s="219"/>
      <c r="B130" s="325"/>
      <c r="C130" s="220"/>
      <c r="D130" s="220"/>
      <c r="E130" s="220"/>
      <c r="F130" s="20"/>
      <c r="G130" s="108" t="s">
        <v>19</v>
      </c>
      <c r="H130" s="109"/>
      <c r="I130" s="109"/>
      <c r="J130" s="110"/>
      <c r="K130" s="111"/>
      <c r="L130" s="112"/>
      <c r="M130" s="20"/>
      <c r="N130" s="371"/>
      <c r="O130" s="84"/>
    </row>
    <row r="131" spans="1:15" ht="12.75" customHeight="1">
      <c r="A131" s="190"/>
      <c r="B131" s="322"/>
      <c r="C131" s="101"/>
      <c r="D131" s="101"/>
      <c r="E131" s="101"/>
      <c r="F131" s="83">
        <f>SUM(A131:E131)</f>
        <v>0</v>
      </c>
      <c r="G131" s="452" t="s">
        <v>20</v>
      </c>
      <c r="H131" s="453"/>
      <c r="I131" s="454" t="s">
        <v>21</v>
      </c>
      <c r="J131" s="455" t="s">
        <v>139</v>
      </c>
      <c r="K131" s="451"/>
      <c r="L131" s="243">
        <v>69.662921348314597</v>
      </c>
      <c r="M131" s="1">
        <f>+L131*F131</f>
        <v>0</v>
      </c>
      <c r="N131" s="371"/>
      <c r="O131" s="84"/>
    </row>
    <row r="132" spans="1:15" ht="12.75" customHeight="1">
      <c r="A132" s="190"/>
      <c r="B132" s="322"/>
      <c r="C132" s="101"/>
      <c r="D132" s="101"/>
      <c r="E132" s="101"/>
      <c r="F132" s="83">
        <f>SUM(A132:E132)</f>
        <v>0</v>
      </c>
      <c r="G132" s="452" t="s">
        <v>22</v>
      </c>
      <c r="H132" s="453"/>
      <c r="I132" s="454" t="s">
        <v>21</v>
      </c>
      <c r="J132" s="455" t="s">
        <v>139</v>
      </c>
      <c r="K132" s="451"/>
      <c r="L132" s="243">
        <v>105.61797752808988</v>
      </c>
      <c r="M132" s="1">
        <f>+L132*F132</f>
        <v>0</v>
      </c>
      <c r="N132" s="371"/>
      <c r="O132" s="84"/>
    </row>
    <row r="133" spans="1:15">
      <c r="A133" s="190"/>
      <c r="B133" s="322"/>
      <c r="C133" s="101"/>
      <c r="D133" s="101"/>
      <c r="E133" s="101"/>
      <c r="F133" s="83">
        <f>SUM(A133:E133)</f>
        <v>0</v>
      </c>
      <c r="G133" s="452" t="s">
        <v>23</v>
      </c>
      <c r="H133" s="453"/>
      <c r="I133" s="454"/>
      <c r="J133" s="455" t="s">
        <v>139</v>
      </c>
      <c r="K133" s="451"/>
      <c r="L133" s="243">
        <v>105.61797752808988</v>
      </c>
      <c r="M133" s="1">
        <f>+L133*F133</f>
        <v>0</v>
      </c>
      <c r="N133" s="371"/>
      <c r="O133" s="84"/>
    </row>
    <row r="134" spans="1:15">
      <c r="A134" s="219"/>
      <c r="B134" s="325"/>
      <c r="C134" s="220"/>
      <c r="D134" s="220"/>
      <c r="E134" s="220"/>
      <c r="F134" s="20"/>
      <c r="G134" s="108" t="s">
        <v>24</v>
      </c>
      <c r="H134" s="109"/>
      <c r="I134" s="109"/>
      <c r="J134" s="113"/>
      <c r="K134" s="114"/>
      <c r="L134" s="114"/>
      <c r="M134" s="20"/>
      <c r="N134" s="371"/>
      <c r="O134" s="84"/>
    </row>
    <row r="135" spans="1:15">
      <c r="A135" s="190"/>
      <c r="B135" s="322"/>
      <c r="C135" s="101"/>
      <c r="D135" s="101"/>
      <c r="E135" s="101"/>
      <c r="F135" s="83">
        <f>SUM(A135:E135)</f>
        <v>0</v>
      </c>
      <c r="G135" s="435" t="s">
        <v>25</v>
      </c>
      <c r="H135" s="520"/>
      <c r="I135" s="450"/>
      <c r="J135" s="455" t="s">
        <v>139</v>
      </c>
      <c r="K135" s="451"/>
      <c r="L135" s="243">
        <v>93.258426966292134</v>
      </c>
      <c r="M135" s="1">
        <f t="shared" ref="M135:M143" si="8">+L135*F135</f>
        <v>0</v>
      </c>
      <c r="N135" s="371"/>
      <c r="O135" s="84"/>
    </row>
    <row r="136" spans="1:15" ht="12.75" customHeight="1">
      <c r="A136" s="190"/>
      <c r="B136" s="322"/>
      <c r="C136" s="101"/>
      <c r="D136" s="101"/>
      <c r="E136" s="101"/>
      <c r="F136" s="83">
        <f>SUM(A136:E136)</f>
        <v>0</v>
      </c>
      <c r="G136" s="435" t="s">
        <v>26</v>
      </c>
      <c r="H136" s="436"/>
      <c r="I136" s="450"/>
      <c r="J136" s="455" t="s">
        <v>139</v>
      </c>
      <c r="K136" s="451"/>
      <c r="L136" s="243">
        <v>145.78651685393257</v>
      </c>
      <c r="M136" s="1">
        <f t="shared" si="8"/>
        <v>0</v>
      </c>
      <c r="N136" s="371"/>
      <c r="O136" s="84"/>
    </row>
    <row r="137" spans="1:15" ht="12.75" customHeight="1">
      <c r="A137" s="190"/>
      <c r="B137" s="322"/>
      <c r="C137" s="101"/>
      <c r="D137" s="101"/>
      <c r="E137" s="101"/>
      <c r="F137" s="83">
        <f>SUM(A137:E137)</f>
        <v>0</v>
      </c>
      <c r="G137" s="435" t="s">
        <v>27</v>
      </c>
      <c r="H137" s="520"/>
      <c r="I137" s="450"/>
      <c r="J137" s="455" t="s">
        <v>139</v>
      </c>
      <c r="K137" s="451"/>
      <c r="L137" s="243">
        <v>147.47191011235955</v>
      </c>
      <c r="M137" s="1">
        <f t="shared" si="8"/>
        <v>0</v>
      </c>
      <c r="N137" s="371"/>
      <c r="O137" s="84"/>
    </row>
    <row r="138" spans="1:15" ht="12.75" customHeight="1">
      <c r="A138" s="219"/>
      <c r="B138" s="325"/>
      <c r="C138" s="220"/>
      <c r="D138" s="220"/>
      <c r="E138" s="220"/>
      <c r="F138" s="20"/>
      <c r="G138" s="381" t="s">
        <v>145</v>
      </c>
      <c r="H138" s="382"/>
      <c r="I138" s="382"/>
      <c r="J138" s="382"/>
      <c r="K138" s="382"/>
      <c r="L138" s="383"/>
      <c r="M138" s="20"/>
      <c r="N138" s="371"/>
      <c r="O138" s="84"/>
    </row>
    <row r="139" spans="1:15">
      <c r="A139" s="190"/>
      <c r="B139" s="322"/>
      <c r="C139" s="101"/>
      <c r="D139" s="101"/>
      <c r="E139" s="101"/>
      <c r="F139" s="83">
        <f>SUM(A139:E139)</f>
        <v>0</v>
      </c>
      <c r="G139" s="378" t="s">
        <v>345</v>
      </c>
      <c r="H139" s="379"/>
      <c r="I139" s="379"/>
      <c r="J139" s="379"/>
      <c r="K139" s="380"/>
      <c r="L139" s="243">
        <v>53.089887640449433</v>
      </c>
      <c r="M139" s="1">
        <f t="shared" si="8"/>
        <v>0</v>
      </c>
      <c r="N139" s="371"/>
      <c r="O139" s="84"/>
    </row>
    <row r="140" spans="1:15" ht="28.5" customHeight="1">
      <c r="A140" s="82"/>
      <c r="B140" s="82"/>
      <c r="C140" s="101"/>
      <c r="D140" s="101"/>
      <c r="E140" s="101"/>
      <c r="F140" s="83">
        <f>SUM(A140:E140)</f>
        <v>0</v>
      </c>
      <c r="G140" s="464" t="s">
        <v>483</v>
      </c>
      <c r="H140" s="464"/>
      <c r="I140" s="464"/>
      <c r="J140" s="464"/>
      <c r="K140" s="464"/>
      <c r="L140" s="243">
        <v>450</v>
      </c>
      <c r="M140" s="1">
        <f t="shared" si="8"/>
        <v>0</v>
      </c>
      <c r="N140" s="371"/>
      <c r="O140" s="84"/>
    </row>
    <row r="141" spans="1:15" ht="12.75" customHeight="1">
      <c r="A141" s="219"/>
      <c r="B141" s="325"/>
      <c r="C141" s="220"/>
      <c r="D141" s="220"/>
      <c r="E141" s="220"/>
      <c r="F141" s="20"/>
      <c r="G141" s="381" t="s">
        <v>146</v>
      </c>
      <c r="H141" s="382"/>
      <c r="I141" s="382"/>
      <c r="J141" s="382"/>
      <c r="K141" s="382"/>
      <c r="L141" s="383"/>
      <c r="M141" s="20"/>
      <c r="N141" s="371"/>
      <c r="O141" s="84"/>
    </row>
    <row r="142" spans="1:15" ht="21.75" customHeight="1">
      <c r="A142" s="190"/>
      <c r="B142" s="322"/>
      <c r="C142" s="101"/>
      <c r="D142" s="101"/>
      <c r="E142" s="101"/>
      <c r="F142" s="83">
        <f>SUM(A142:E142)</f>
        <v>0</v>
      </c>
      <c r="G142" s="378" t="s">
        <v>343</v>
      </c>
      <c r="H142" s="379"/>
      <c r="I142" s="379"/>
      <c r="J142" s="379"/>
      <c r="K142" s="380"/>
      <c r="L142" s="243">
        <v>38.764044943820224</v>
      </c>
      <c r="M142" s="1">
        <f t="shared" si="8"/>
        <v>0</v>
      </c>
      <c r="N142" s="371"/>
      <c r="O142" s="84"/>
    </row>
    <row r="143" spans="1:15">
      <c r="A143" s="190"/>
      <c r="B143" s="322"/>
      <c r="C143" s="101"/>
      <c r="D143" s="101"/>
      <c r="E143" s="101"/>
      <c r="F143" s="83">
        <f>SUM(A143:E143)</f>
        <v>0</v>
      </c>
      <c r="G143" s="378" t="s">
        <v>344</v>
      </c>
      <c r="H143" s="379"/>
      <c r="I143" s="379"/>
      <c r="J143" s="379"/>
      <c r="K143" s="380"/>
      <c r="L143" s="243">
        <v>38.764044943820224</v>
      </c>
      <c r="M143" s="1">
        <f t="shared" si="8"/>
        <v>0</v>
      </c>
      <c r="N143" s="371"/>
      <c r="O143" s="84"/>
    </row>
    <row r="144" spans="1:15">
      <c r="A144" s="192"/>
      <c r="B144" s="105"/>
      <c r="C144" s="93"/>
      <c r="D144" s="93"/>
      <c r="E144" s="115"/>
      <c r="F144" s="116"/>
      <c r="G144" s="108"/>
      <c r="H144" s="117"/>
      <c r="I144" s="117"/>
      <c r="J144" s="106"/>
      <c r="K144" s="118"/>
      <c r="L144" s="19" t="s">
        <v>7</v>
      </c>
      <c r="M144" s="19">
        <f>SUM(M110:M143)</f>
        <v>0</v>
      </c>
      <c r="N144" s="371"/>
      <c r="O144" s="84"/>
    </row>
    <row r="145" spans="1:15" ht="15.75">
      <c r="A145" s="438" t="s">
        <v>74</v>
      </c>
      <c r="B145" s="439"/>
      <c r="C145" s="439"/>
      <c r="D145" s="439"/>
      <c r="E145" s="440"/>
      <c r="F145" s="119"/>
      <c r="G145" s="461" t="s">
        <v>147</v>
      </c>
      <c r="H145" s="462"/>
      <c r="I145" s="462"/>
      <c r="J145" s="462"/>
      <c r="K145" s="462"/>
      <c r="L145" s="462"/>
      <c r="M145" s="462"/>
      <c r="N145" s="371"/>
    </row>
    <row r="146" spans="1:15" ht="36">
      <c r="A146" s="65" t="str">
        <f>+$A$49</f>
        <v>N/A</v>
      </c>
      <c r="B146" s="65" t="str">
        <f>+$B$49</f>
        <v>N/A</v>
      </c>
      <c r="C146" s="65">
        <f>+$C$49</f>
        <v>45854</v>
      </c>
      <c r="D146" s="65">
        <f>+$D$49</f>
        <v>45855</v>
      </c>
      <c r="E146" s="65">
        <f>+$E$49</f>
        <v>45856</v>
      </c>
      <c r="F146" s="80" t="s">
        <v>4</v>
      </c>
      <c r="G146" s="442" t="s">
        <v>78</v>
      </c>
      <c r="H146" s="443"/>
      <c r="I146" s="443"/>
      <c r="J146" s="443"/>
      <c r="K146" s="444"/>
      <c r="L146" s="67" t="s">
        <v>80</v>
      </c>
      <c r="M146" s="68" t="s">
        <v>81</v>
      </c>
      <c r="N146" s="371"/>
      <c r="O146" s="84"/>
    </row>
    <row r="147" spans="1:15" ht="12.75" customHeight="1">
      <c r="A147" s="190"/>
      <c r="B147" s="322"/>
      <c r="C147" s="82"/>
      <c r="D147" s="82"/>
      <c r="E147" s="82"/>
      <c r="F147" s="83">
        <f>SUM(A147:E147)</f>
        <v>0</v>
      </c>
      <c r="G147" s="435" t="s">
        <v>148</v>
      </c>
      <c r="H147" s="436"/>
      <c r="I147" s="436"/>
      <c r="J147" s="246"/>
      <c r="K147" s="239"/>
      <c r="L147" s="243">
        <v>86.797752808988761</v>
      </c>
      <c r="M147" s="1">
        <f>+L147*F147</f>
        <v>0</v>
      </c>
      <c r="N147" s="371"/>
      <c r="O147" s="84"/>
    </row>
    <row r="148" spans="1:15" ht="12.75" customHeight="1">
      <c r="A148" s="190"/>
      <c r="B148" s="322"/>
      <c r="C148" s="101"/>
      <c r="D148" s="101"/>
      <c r="E148" s="101"/>
      <c r="F148" s="83">
        <f>SUM(A148:E148)</f>
        <v>0</v>
      </c>
      <c r="G148" s="435" t="s">
        <v>149</v>
      </c>
      <c r="H148" s="436"/>
      <c r="I148" s="436"/>
      <c r="J148" s="246"/>
      <c r="K148" s="239"/>
      <c r="L148" s="243">
        <v>76.404494382022463</v>
      </c>
      <c r="M148" s="1">
        <f>+L148*F148</f>
        <v>0</v>
      </c>
      <c r="N148" s="371"/>
      <c r="O148" s="84"/>
    </row>
    <row r="149" spans="1:15" ht="12.75" customHeight="1">
      <c r="A149" s="190"/>
      <c r="B149" s="322"/>
      <c r="C149" s="101"/>
      <c r="D149" s="101"/>
      <c r="E149" s="101"/>
      <c r="F149" s="83">
        <f>SUM(A149:E149)</f>
        <v>0</v>
      </c>
      <c r="G149" s="435" t="s">
        <v>150</v>
      </c>
      <c r="H149" s="436"/>
      <c r="I149" s="436"/>
      <c r="J149" s="246"/>
      <c r="K149" s="239"/>
      <c r="L149" s="243">
        <v>51.40449438202247</v>
      </c>
      <c r="M149" s="1">
        <f>+L149*F149</f>
        <v>0</v>
      </c>
      <c r="N149" s="371"/>
      <c r="O149" s="84"/>
    </row>
    <row r="150" spans="1:15">
      <c r="A150" s="192"/>
      <c r="B150" s="105"/>
      <c r="C150" s="93"/>
      <c r="D150" s="93"/>
      <c r="E150" s="115"/>
      <c r="F150" s="116"/>
      <c r="G150" s="108"/>
      <c r="H150" s="117"/>
      <c r="I150" s="117"/>
      <c r="J150" s="106"/>
      <c r="K150" s="118"/>
      <c r="L150" s="19" t="s">
        <v>7</v>
      </c>
      <c r="M150" s="22">
        <f>SUM(M147:M149)</f>
        <v>0</v>
      </c>
      <c r="N150" s="371"/>
      <c r="O150" s="84"/>
    </row>
    <row r="151" spans="1:15" ht="15.75">
      <c r="A151" s="438" t="s">
        <v>74</v>
      </c>
      <c r="B151" s="439"/>
      <c r="C151" s="439"/>
      <c r="D151" s="439"/>
      <c r="E151" s="440"/>
      <c r="F151" s="119"/>
      <c r="G151" s="459" t="s">
        <v>151</v>
      </c>
      <c r="H151" s="460"/>
      <c r="I151" s="460"/>
      <c r="J151" s="460"/>
      <c r="K151" s="460"/>
      <c r="L151" s="460"/>
      <c r="M151" s="460"/>
      <c r="N151" s="371"/>
    </row>
    <row r="152" spans="1:15" ht="36">
      <c r="A152" s="65" t="str">
        <f>+$A$49</f>
        <v>N/A</v>
      </c>
      <c r="B152" s="65" t="str">
        <f>+$B$49</f>
        <v>N/A</v>
      </c>
      <c r="C152" s="65">
        <f>+$C$49</f>
        <v>45854</v>
      </c>
      <c r="D152" s="65">
        <f>+$D$49</f>
        <v>45855</v>
      </c>
      <c r="E152" s="65">
        <f>+$E$49</f>
        <v>45856</v>
      </c>
      <c r="F152" s="80" t="s">
        <v>4</v>
      </c>
      <c r="G152" s="442" t="s">
        <v>78</v>
      </c>
      <c r="H152" s="443"/>
      <c r="I152" s="443"/>
      <c r="J152" s="443"/>
      <c r="K152" s="444"/>
      <c r="L152" s="67" t="s">
        <v>80</v>
      </c>
      <c r="M152" s="68" t="s">
        <v>81</v>
      </c>
      <c r="N152" s="371"/>
      <c r="O152" s="84"/>
    </row>
    <row r="153" spans="1:15" ht="24.75" customHeight="1">
      <c r="A153" s="190"/>
      <c r="B153" s="322"/>
      <c r="C153" s="82"/>
      <c r="D153" s="82"/>
      <c r="E153" s="82"/>
      <c r="F153" s="83">
        <f>SUM(A153:E153)</f>
        <v>0</v>
      </c>
      <c r="G153" s="378" t="s">
        <v>152</v>
      </c>
      <c r="H153" s="379"/>
      <c r="I153" s="379"/>
      <c r="J153" s="379"/>
      <c r="K153" s="380"/>
      <c r="L153" s="243">
        <v>23.033707865168537</v>
      </c>
      <c r="M153" s="1">
        <f>+L153*F153</f>
        <v>0</v>
      </c>
      <c r="N153" s="371"/>
      <c r="O153" s="84"/>
    </row>
    <row r="154" spans="1:15">
      <c r="A154" s="190"/>
      <c r="B154" s="322"/>
      <c r="C154" s="101"/>
      <c r="D154" s="101"/>
      <c r="E154" s="101"/>
      <c r="F154" s="83">
        <f>SUM(A154:E154)</f>
        <v>0</v>
      </c>
      <c r="G154" s="378" t="s">
        <v>153</v>
      </c>
      <c r="H154" s="379"/>
      <c r="I154" s="379"/>
      <c r="J154" s="379"/>
      <c r="K154" s="380"/>
      <c r="L154" s="243">
        <v>12.359550561797752</v>
      </c>
      <c r="M154" s="1">
        <f>+L154*F154</f>
        <v>0</v>
      </c>
      <c r="N154" s="371"/>
      <c r="O154" s="84"/>
    </row>
    <row r="155" spans="1:15" ht="12" customHeight="1">
      <c r="A155" s="190"/>
      <c r="B155" s="322"/>
      <c r="C155" s="101"/>
      <c r="D155" s="101"/>
      <c r="E155" s="101"/>
      <c r="F155" s="83">
        <f>SUM(A155:E155)</f>
        <v>0</v>
      </c>
      <c r="G155" s="378" t="s">
        <v>346</v>
      </c>
      <c r="H155" s="379"/>
      <c r="I155" s="379"/>
      <c r="J155" s="379"/>
      <c r="K155" s="379"/>
      <c r="L155" s="243">
        <v>2.5099999999999998</v>
      </c>
      <c r="M155" s="1">
        <f>+L155*F155</f>
        <v>0</v>
      </c>
      <c r="N155" s="371"/>
      <c r="O155" s="84"/>
    </row>
    <row r="156" spans="1:15">
      <c r="A156" s="192"/>
      <c r="B156" s="105"/>
      <c r="C156" s="93"/>
      <c r="D156" s="93"/>
      <c r="E156" s="115"/>
      <c r="F156" s="116"/>
      <c r="G156" s="108"/>
      <c r="H156" s="117"/>
      <c r="I156" s="117"/>
      <c r="J156" s="106"/>
      <c r="K156" s="118"/>
      <c r="L156" s="19" t="s">
        <v>7</v>
      </c>
      <c r="M156" s="19">
        <f>SUM(M153:M155)</f>
        <v>0</v>
      </c>
      <c r="N156" s="371"/>
      <c r="O156" s="84"/>
    </row>
    <row r="157" spans="1:15">
      <c r="A157" s="385" t="s">
        <v>75</v>
      </c>
      <c r="B157" s="386"/>
      <c r="C157" s="386"/>
      <c r="D157" s="386"/>
      <c r="E157" s="387"/>
      <c r="F157" s="388"/>
      <c r="G157" s="388"/>
      <c r="H157" s="388"/>
      <c r="I157" s="387"/>
      <c r="J157" s="387"/>
      <c r="K157" s="387"/>
      <c r="L157" s="387"/>
      <c r="M157" s="387"/>
      <c r="N157" s="371"/>
    </row>
    <row r="158" spans="1:15">
      <c r="A158" s="189" t="s">
        <v>154</v>
      </c>
      <c r="B158" s="277"/>
      <c r="C158" s="42"/>
      <c r="D158" s="42"/>
      <c r="E158" s="78"/>
      <c r="F158" s="79"/>
      <c r="G158" s="79"/>
      <c r="H158" s="463"/>
      <c r="I158" s="463"/>
      <c r="J158" s="463"/>
      <c r="K158" s="463"/>
      <c r="L158" s="463"/>
      <c r="M158" s="463"/>
      <c r="N158" s="371"/>
    </row>
    <row r="159" spans="1:15">
      <c r="A159" s="384"/>
      <c r="B159" s="362"/>
      <c r="C159" s="362"/>
      <c r="D159" s="362"/>
      <c r="E159" s="362"/>
      <c r="F159" s="362"/>
      <c r="G159" s="362"/>
      <c r="H159" s="362"/>
      <c r="I159" s="362"/>
      <c r="J159" s="362"/>
      <c r="K159" s="362"/>
      <c r="L159" s="362"/>
      <c r="M159" s="362"/>
      <c r="N159" s="371"/>
    </row>
    <row r="160" spans="1:15">
      <c r="A160" s="427"/>
      <c r="B160" s="361"/>
      <c r="C160" s="361"/>
      <c r="D160" s="361"/>
      <c r="E160" s="361"/>
      <c r="F160" s="361"/>
      <c r="G160" s="361"/>
      <c r="H160" s="361"/>
      <c r="I160" s="361"/>
      <c r="J160" s="361"/>
      <c r="K160" s="361"/>
      <c r="L160" s="361"/>
      <c r="M160" s="361"/>
      <c r="N160" s="371"/>
    </row>
    <row r="161" spans="1:14" ht="12.75" customHeight="1">
      <c r="A161" s="427"/>
      <c r="B161" s="361"/>
      <c r="C161" s="361"/>
      <c r="D161" s="361"/>
      <c r="E161" s="361"/>
      <c r="F161" s="361"/>
      <c r="G161" s="361"/>
      <c r="H161" s="361"/>
      <c r="I161" s="361"/>
      <c r="J161" s="361"/>
      <c r="K161" s="361"/>
      <c r="L161" s="361"/>
      <c r="M161" s="361"/>
      <c r="N161" s="371"/>
    </row>
    <row r="162" spans="1:14" ht="7.5" customHeight="1">
      <c r="A162" s="517"/>
      <c r="B162" s="518"/>
      <c r="C162" s="518"/>
      <c r="D162" s="518"/>
      <c r="E162" s="518"/>
      <c r="F162" s="518"/>
      <c r="G162" s="518"/>
      <c r="H162" s="518"/>
      <c r="I162" s="518"/>
      <c r="J162" s="518"/>
      <c r="K162" s="518"/>
      <c r="L162" s="518"/>
      <c r="M162" s="519"/>
      <c r="N162" s="371"/>
    </row>
    <row r="163" spans="1:14" ht="13.5" thickBot="1">
      <c r="A163" s="184"/>
      <c r="B163" s="44"/>
      <c r="C163" s="44"/>
      <c r="D163" s="44"/>
      <c r="E163" s="44"/>
      <c r="F163" s="44"/>
      <c r="G163" s="44"/>
      <c r="H163" s="44"/>
      <c r="I163" s="44"/>
      <c r="J163" s="196"/>
      <c r="K163" s="197"/>
      <c r="L163" s="197"/>
      <c r="M163" s="44"/>
      <c r="N163" s="371"/>
    </row>
    <row r="164" spans="1:14" ht="12.75" customHeight="1">
      <c r="A164" s="493" t="s">
        <v>155</v>
      </c>
      <c r="B164" s="494"/>
      <c r="C164" s="494"/>
      <c r="D164" s="494"/>
      <c r="E164" s="495"/>
      <c r="F164" s="495"/>
      <c r="G164" s="495"/>
      <c r="H164" s="495"/>
      <c r="I164" s="495"/>
      <c r="J164" s="487" t="s">
        <v>158</v>
      </c>
      <c r="K164" s="488"/>
      <c r="L164" s="489"/>
      <c r="M164" s="23">
        <f>+M61+M72+M85+M98+M102+M107</f>
        <v>0</v>
      </c>
      <c r="N164" s="371"/>
    </row>
    <row r="165" spans="1:14" ht="15.75" customHeight="1">
      <c r="A165" s="477" t="s">
        <v>156</v>
      </c>
      <c r="B165" s="478"/>
      <c r="C165" s="478"/>
      <c r="D165" s="478"/>
      <c r="E165" s="478"/>
      <c r="F165" s="478"/>
      <c r="G165" s="478"/>
      <c r="H165" s="478"/>
      <c r="I165" s="478"/>
      <c r="J165" s="479" t="s">
        <v>159</v>
      </c>
      <c r="K165" s="480"/>
      <c r="L165" s="481"/>
      <c r="M165" s="24">
        <f>+M144</f>
        <v>0</v>
      </c>
      <c r="N165" s="371"/>
    </row>
    <row r="166" spans="1:14" ht="13.5" customHeight="1" thickBot="1">
      <c r="A166" s="477"/>
      <c r="B166" s="478"/>
      <c r="C166" s="478"/>
      <c r="D166" s="478"/>
      <c r="E166" s="478"/>
      <c r="F166" s="478"/>
      <c r="G166" s="478"/>
      <c r="H166" s="478"/>
      <c r="I166" s="478"/>
      <c r="J166" s="482" t="s">
        <v>160</v>
      </c>
      <c r="K166" s="483"/>
      <c r="L166" s="484"/>
      <c r="M166" s="25">
        <f>+M150+M156</f>
        <v>0</v>
      </c>
      <c r="N166" s="371"/>
    </row>
    <row r="167" spans="1:14" ht="20.25" customHeight="1">
      <c r="A167" s="485" t="s">
        <v>157</v>
      </c>
      <c r="B167" s="486"/>
      <c r="C167" s="486"/>
      <c r="D167" s="486"/>
      <c r="E167" s="486"/>
      <c r="F167" s="486"/>
      <c r="G167" s="486"/>
      <c r="H167" s="486"/>
      <c r="I167" s="198"/>
      <c r="J167" s="487" t="s">
        <v>161</v>
      </c>
      <c r="K167" s="488"/>
      <c r="L167" s="489"/>
      <c r="M167" s="26">
        <f>SUM(M164:M166)</f>
        <v>0</v>
      </c>
      <c r="N167" s="371"/>
    </row>
    <row r="168" spans="1:14">
      <c r="A168" s="485"/>
      <c r="B168" s="486"/>
      <c r="C168" s="486"/>
      <c r="D168" s="486"/>
      <c r="E168" s="486"/>
      <c r="F168" s="486"/>
      <c r="G168" s="486"/>
      <c r="H168" s="486"/>
      <c r="I168" s="198"/>
      <c r="J168" s="479" t="s">
        <v>162</v>
      </c>
      <c r="K168" s="480"/>
      <c r="L168" s="481"/>
      <c r="M168" s="27">
        <f>+M167*0.15</f>
        <v>0</v>
      </c>
      <c r="N168" s="371"/>
    </row>
    <row r="169" spans="1:14">
      <c r="A169" s="485"/>
      <c r="B169" s="486"/>
      <c r="C169" s="486"/>
      <c r="D169" s="486"/>
      <c r="E169" s="486"/>
      <c r="F169" s="486"/>
      <c r="G169" s="486"/>
      <c r="H169" s="486"/>
      <c r="I169" s="43"/>
      <c r="J169" s="479" t="s">
        <v>163</v>
      </c>
      <c r="K169" s="480"/>
      <c r="L169" s="481"/>
      <c r="M169" s="27">
        <f>+M167*0.16</f>
        <v>0</v>
      </c>
      <c r="N169" s="371"/>
    </row>
    <row r="170" spans="1:14" ht="15.75" customHeight="1" thickBot="1">
      <c r="A170" s="199"/>
      <c r="B170" s="200"/>
      <c r="C170" s="200"/>
      <c r="D170" s="200"/>
      <c r="E170" s="201"/>
      <c r="F170" s="201"/>
      <c r="G170" s="201"/>
      <c r="H170" s="201"/>
      <c r="I170" s="202"/>
      <c r="J170" s="474" t="s">
        <v>164</v>
      </c>
      <c r="K170" s="475"/>
      <c r="L170" s="476"/>
      <c r="M170" s="28">
        <f>SUM(M167:M169)</f>
        <v>0</v>
      </c>
      <c r="N170" s="372"/>
    </row>
    <row r="171" spans="1:14" ht="13.5" thickBot="1">
      <c r="A171" s="44"/>
      <c r="B171" s="44"/>
      <c r="C171" s="44"/>
      <c r="D171" s="44"/>
      <c r="E171" s="63"/>
      <c r="F171" s="63"/>
      <c r="G171" s="63"/>
      <c r="H171" s="63"/>
      <c r="I171" s="63"/>
      <c r="J171" s="120"/>
      <c r="K171" s="120"/>
      <c r="L171" s="120"/>
      <c r="M171" s="121"/>
      <c r="N171" s="122"/>
    </row>
    <row r="172" spans="1:14" ht="18">
      <c r="A172" s="490" t="s">
        <v>303</v>
      </c>
      <c r="B172" s="491"/>
      <c r="C172" s="491"/>
      <c r="D172" s="491"/>
      <c r="E172" s="491"/>
      <c r="F172" s="491"/>
      <c r="G172" s="491"/>
      <c r="H172" s="491"/>
      <c r="I172" s="491"/>
      <c r="J172" s="491"/>
      <c r="K172" s="491"/>
      <c r="L172" s="491"/>
      <c r="M172" s="491"/>
      <c r="N172" s="492"/>
    </row>
    <row r="173" spans="1:14" ht="37.5" customHeight="1">
      <c r="A173" s="467" t="s">
        <v>165</v>
      </c>
      <c r="B173" s="468"/>
      <c r="C173" s="469"/>
      <c r="D173" s="469"/>
      <c r="E173" s="470" t="s">
        <v>168</v>
      </c>
      <c r="F173" s="470"/>
      <c r="G173" s="470"/>
      <c r="H173" s="470" t="s">
        <v>175</v>
      </c>
      <c r="I173" s="470"/>
      <c r="J173" s="471" t="s">
        <v>167</v>
      </c>
      <c r="K173" s="471"/>
      <c r="L173" s="472" t="s">
        <v>171</v>
      </c>
      <c r="M173" s="472"/>
      <c r="N173" s="473"/>
    </row>
    <row r="174" spans="1:14" ht="33" customHeight="1">
      <c r="A174" s="515" t="s">
        <v>172</v>
      </c>
      <c r="B174" s="516"/>
      <c r="C174" s="472"/>
      <c r="D174" s="472"/>
      <c r="E174" s="470" t="s">
        <v>169</v>
      </c>
      <c r="F174" s="470"/>
      <c r="G174" s="470"/>
      <c r="H174" s="470" t="s">
        <v>174</v>
      </c>
      <c r="I174" s="470"/>
      <c r="J174" s="471" t="s">
        <v>176</v>
      </c>
      <c r="K174" s="471"/>
      <c r="L174" s="472" t="s">
        <v>167</v>
      </c>
      <c r="M174" s="472"/>
      <c r="N174" s="473"/>
    </row>
    <row r="175" spans="1:14" ht="34.5" customHeight="1" thickBot="1">
      <c r="A175" s="509" t="s">
        <v>166</v>
      </c>
      <c r="B175" s="510"/>
      <c r="C175" s="511"/>
      <c r="D175" s="511"/>
      <c r="E175" s="512" t="s">
        <v>170</v>
      </c>
      <c r="F175" s="512"/>
      <c r="G175" s="512"/>
      <c r="H175" s="513" t="s">
        <v>173</v>
      </c>
      <c r="I175" s="513"/>
      <c r="J175" s="512"/>
      <c r="K175" s="512"/>
      <c r="L175" s="513"/>
      <c r="M175" s="513"/>
      <c r="N175" s="514"/>
    </row>
    <row r="176" spans="1:14" ht="18.75" thickBot="1">
      <c r="A176" s="506" t="s">
        <v>304</v>
      </c>
      <c r="B176" s="507"/>
      <c r="C176" s="507"/>
      <c r="D176" s="507"/>
      <c r="E176" s="507"/>
      <c r="F176" s="507"/>
      <c r="G176" s="507"/>
      <c r="H176" s="507"/>
      <c r="I176" s="507"/>
      <c r="J176" s="507"/>
      <c r="K176" s="507"/>
      <c r="L176" s="507"/>
      <c r="M176" s="507"/>
      <c r="N176" s="508"/>
    </row>
    <row r="177" spans="1:14" ht="6" customHeight="1" thickBot="1"/>
    <row r="178" spans="1:14" s="30" customFormat="1" ht="29.25" customHeight="1">
      <c r="A178" s="502" t="s">
        <v>347</v>
      </c>
      <c r="B178" s="503"/>
      <c r="C178" s="503"/>
      <c r="D178" s="503"/>
      <c r="E178" s="503"/>
      <c r="F178" s="503"/>
      <c r="G178" s="503"/>
      <c r="H178" s="503"/>
      <c r="I178" s="503"/>
      <c r="J178" s="503"/>
      <c r="K178" s="503"/>
      <c r="L178" s="503"/>
      <c r="M178" s="503"/>
      <c r="N178" s="123"/>
    </row>
    <row r="179" spans="1:14" s="30" customFormat="1" ht="14.25" customHeight="1" thickBot="1">
      <c r="A179" s="504" t="s">
        <v>30</v>
      </c>
      <c r="B179" s="505"/>
      <c r="C179" s="505"/>
      <c r="D179" s="505"/>
      <c r="E179" s="505"/>
      <c r="F179" s="505"/>
      <c r="G179" s="505"/>
      <c r="H179" s="505"/>
      <c r="I179" s="505"/>
      <c r="J179" s="505"/>
      <c r="K179" s="505"/>
      <c r="L179" s="505"/>
      <c r="M179" s="505"/>
      <c r="N179" s="124"/>
    </row>
  </sheetData>
  <sheetProtection algorithmName="SHA-512" hashValue="OrKjAnDLu3Cwpsx8qeRIrHhAEiwLW4m+wSgTSXhE1ZRShuYxynoghxd92SO+rXq6xoHBJxID2qBqoNBFL+s3/Q==" saltValue="6gicVxlTuuBurqxMg8H9uw==" spinCount="100000" sheet="1" objects="1" scenarios="1"/>
  <mergeCells count="205">
    <mergeCell ref="B6:H6"/>
    <mergeCell ref="A178:M178"/>
    <mergeCell ref="A179:M179"/>
    <mergeCell ref="A176:N176"/>
    <mergeCell ref="A175:D175"/>
    <mergeCell ref="E175:G175"/>
    <mergeCell ref="H175:I175"/>
    <mergeCell ref="J175:K175"/>
    <mergeCell ref="L175:N175"/>
    <mergeCell ref="A174:D174"/>
    <mergeCell ref="E174:G174"/>
    <mergeCell ref="H174:I174"/>
    <mergeCell ref="J174:K174"/>
    <mergeCell ref="L174:N174"/>
    <mergeCell ref="A161:M161"/>
    <mergeCell ref="A162:M162"/>
    <mergeCell ref="A160:M160"/>
    <mergeCell ref="G138:L138"/>
    <mergeCell ref="G135:I135"/>
    <mergeCell ref="J135:K135"/>
    <mergeCell ref="G136:I136"/>
    <mergeCell ref="J136:K136"/>
    <mergeCell ref="G137:I137"/>
    <mergeCell ref="J137:K137"/>
    <mergeCell ref="F4:K4"/>
    <mergeCell ref="F3:K3"/>
    <mergeCell ref="A173:D173"/>
    <mergeCell ref="E173:G173"/>
    <mergeCell ref="H173:I173"/>
    <mergeCell ref="J173:K173"/>
    <mergeCell ref="L173:N173"/>
    <mergeCell ref="J170:L170"/>
    <mergeCell ref="A165:I166"/>
    <mergeCell ref="J165:L165"/>
    <mergeCell ref="J166:L166"/>
    <mergeCell ref="A167:H169"/>
    <mergeCell ref="J167:L167"/>
    <mergeCell ref="J168:L168"/>
    <mergeCell ref="J169:L169"/>
    <mergeCell ref="A172:N172"/>
    <mergeCell ref="G152:K152"/>
    <mergeCell ref="G153:K153"/>
    <mergeCell ref="G154:K154"/>
    <mergeCell ref="A164:I164"/>
    <mergeCell ref="J164:L164"/>
    <mergeCell ref="A145:E145"/>
    <mergeCell ref="J12:K12"/>
    <mergeCell ref="J33:M34"/>
    <mergeCell ref="A159:M159"/>
    <mergeCell ref="G131:I131"/>
    <mergeCell ref="J131:K131"/>
    <mergeCell ref="G132:I132"/>
    <mergeCell ref="J132:K132"/>
    <mergeCell ref="G133:I133"/>
    <mergeCell ref="J133:K133"/>
    <mergeCell ref="G126:I126"/>
    <mergeCell ref="J126:K126"/>
    <mergeCell ref="G127:I127"/>
    <mergeCell ref="J127:K127"/>
    <mergeCell ref="G128:L128"/>
    <mergeCell ref="G129:I129"/>
    <mergeCell ref="J129:K129"/>
    <mergeCell ref="A151:E151"/>
    <mergeCell ref="G151:M151"/>
    <mergeCell ref="G155:K155"/>
    <mergeCell ref="G147:I147"/>
    <mergeCell ref="G148:I148"/>
    <mergeCell ref="G149:I149"/>
    <mergeCell ref="G145:M145"/>
    <mergeCell ref="G146:K146"/>
    <mergeCell ref="H158:M158"/>
    <mergeCell ref="G140:K140"/>
    <mergeCell ref="G123:L123"/>
    <mergeCell ref="G124:I124"/>
    <mergeCell ref="J124:K124"/>
    <mergeCell ref="G125:I125"/>
    <mergeCell ref="J125:K125"/>
    <mergeCell ref="G119:I119"/>
    <mergeCell ref="J119:K119"/>
    <mergeCell ref="G120:I120"/>
    <mergeCell ref="J120:K120"/>
    <mergeCell ref="G121:I121"/>
    <mergeCell ref="J121:K121"/>
    <mergeCell ref="J122:K122"/>
    <mergeCell ref="G115:J115"/>
    <mergeCell ref="G116:J116"/>
    <mergeCell ref="G117:J117"/>
    <mergeCell ref="G118:L118"/>
    <mergeCell ref="G109:J109"/>
    <mergeCell ref="G110:L110"/>
    <mergeCell ref="G111:J111"/>
    <mergeCell ref="G112:J112"/>
    <mergeCell ref="G113:J113"/>
    <mergeCell ref="G114:L114"/>
    <mergeCell ref="A103:E103"/>
    <mergeCell ref="F103:M103"/>
    <mergeCell ref="G104:J104"/>
    <mergeCell ref="G105:J105"/>
    <mergeCell ref="G106:J106"/>
    <mergeCell ref="A108:E108"/>
    <mergeCell ref="F108:M108"/>
    <mergeCell ref="G100:J100"/>
    <mergeCell ref="G101:J101"/>
    <mergeCell ref="G94:J94"/>
    <mergeCell ref="G95:J95"/>
    <mergeCell ref="G96:J96"/>
    <mergeCell ref="G97:J97"/>
    <mergeCell ref="A99:E99"/>
    <mergeCell ref="F99:M99"/>
    <mergeCell ref="G88:J88"/>
    <mergeCell ref="G89:J89"/>
    <mergeCell ref="G90:J90"/>
    <mergeCell ref="G91:J91"/>
    <mergeCell ref="G92:J92"/>
    <mergeCell ref="G93:J93"/>
    <mergeCell ref="G82:J82"/>
    <mergeCell ref="G83:J83"/>
    <mergeCell ref="G84:J84"/>
    <mergeCell ref="A86:E86"/>
    <mergeCell ref="F86:M86"/>
    <mergeCell ref="G87:J87"/>
    <mergeCell ref="G76:J76"/>
    <mergeCell ref="G77:J77"/>
    <mergeCell ref="G78:J78"/>
    <mergeCell ref="G79:J79"/>
    <mergeCell ref="G80:J80"/>
    <mergeCell ref="G81:J81"/>
    <mergeCell ref="G70:K70"/>
    <mergeCell ref="G71:K71"/>
    <mergeCell ref="A73:E73"/>
    <mergeCell ref="F73:M73"/>
    <mergeCell ref="G74:J74"/>
    <mergeCell ref="G75:J75"/>
    <mergeCell ref="G64:K64"/>
    <mergeCell ref="G65:K65"/>
    <mergeCell ref="G66:K66"/>
    <mergeCell ref="G67:K67"/>
    <mergeCell ref="G68:K68"/>
    <mergeCell ref="G69:K69"/>
    <mergeCell ref="G58:J58"/>
    <mergeCell ref="G59:J59"/>
    <mergeCell ref="G60:J60"/>
    <mergeCell ref="A62:E62"/>
    <mergeCell ref="F62:L62"/>
    <mergeCell ref="G63:K63"/>
    <mergeCell ref="G52:J52"/>
    <mergeCell ref="G53:J53"/>
    <mergeCell ref="G54:J54"/>
    <mergeCell ref="G55:J55"/>
    <mergeCell ref="G56:J56"/>
    <mergeCell ref="G57:J57"/>
    <mergeCell ref="A48:E48"/>
    <mergeCell ref="F48:M48"/>
    <mergeCell ref="G49:J49"/>
    <mergeCell ref="G50:J50"/>
    <mergeCell ref="G51:J51"/>
    <mergeCell ref="A44:M44"/>
    <mergeCell ref="A45:M45"/>
    <mergeCell ref="A46:M46"/>
    <mergeCell ref="A47:M47"/>
    <mergeCell ref="J32:M32"/>
    <mergeCell ref="A36:M36"/>
    <mergeCell ref="A37:M39"/>
    <mergeCell ref="A41:M41"/>
    <mergeCell ref="H24:H25"/>
    <mergeCell ref="I24:M25"/>
    <mergeCell ref="C26:D26"/>
    <mergeCell ref="I26:M26"/>
    <mergeCell ref="J28:M28"/>
    <mergeCell ref="J29:M29"/>
    <mergeCell ref="A35:M35"/>
    <mergeCell ref="A32:H34"/>
    <mergeCell ref="E13:I13"/>
    <mergeCell ref="K13:M13"/>
    <mergeCell ref="E14:I14"/>
    <mergeCell ref="K14:M14"/>
    <mergeCell ref="E15:I15"/>
    <mergeCell ref="K15:M15"/>
    <mergeCell ref="L19:M19"/>
    <mergeCell ref="C18:G18"/>
    <mergeCell ref="I18:M18"/>
    <mergeCell ref="L9:M10"/>
    <mergeCell ref="E10:I10"/>
    <mergeCell ref="E11:I11"/>
    <mergeCell ref="K11:M11"/>
    <mergeCell ref="E12:I12"/>
    <mergeCell ref="A5:N5"/>
    <mergeCell ref="I6:J6"/>
    <mergeCell ref="K6:M6"/>
    <mergeCell ref="N6:N170"/>
    <mergeCell ref="A7:M7"/>
    <mergeCell ref="E8:I8"/>
    <mergeCell ref="L8:M8"/>
    <mergeCell ref="E9:I9"/>
    <mergeCell ref="G139:K139"/>
    <mergeCell ref="G142:K142"/>
    <mergeCell ref="G143:K143"/>
    <mergeCell ref="G141:L141"/>
    <mergeCell ref="A43:M43"/>
    <mergeCell ref="H42:M42"/>
    <mergeCell ref="A157:M157"/>
    <mergeCell ref="A17:M17"/>
    <mergeCell ref="C20:G20"/>
    <mergeCell ref="A21:M21"/>
    <mergeCell ref="A22:M22"/>
  </mergeCells>
  <printOptions horizontalCentered="1"/>
  <pageMargins left="0.39370078740157483" right="0.39370078740157483" top="0.39370078740157483" bottom="0.39370078740157483" header="0" footer="0"/>
  <pageSetup scale="70" fitToHeight="10" orientation="portrait" r:id="rId1"/>
  <rowBreaks count="4" manualBreakCount="4">
    <brk id="47" max="16383" man="1"/>
    <brk id="72" max="16383" man="1"/>
    <brk id="107" max="16383" man="1"/>
    <brk id="171" max="1638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90033"/>
  </sheetPr>
  <dimension ref="A1:N56"/>
  <sheetViews>
    <sheetView showGridLines="0" zoomScaleNormal="100" workbookViewId="0"/>
  </sheetViews>
  <sheetFormatPr baseColWidth="10" defaultRowHeight="12.75"/>
  <cols>
    <col min="1" max="2" width="10.85546875" style="33" customWidth="1"/>
    <col min="3" max="3" width="9.85546875" style="33" customWidth="1"/>
    <col min="4" max="4" width="10" style="33" customWidth="1"/>
    <col min="5" max="5" width="10.140625" style="33" customWidth="1"/>
    <col min="6" max="6" width="9.7109375" style="33" customWidth="1"/>
    <col min="7" max="9" width="11.42578125" style="33"/>
    <col min="10" max="10" width="19" style="33" bestFit="1" customWidth="1"/>
    <col min="11" max="11" width="8.7109375" style="33" customWidth="1"/>
    <col min="12" max="12" width="12.42578125" style="33" customWidth="1"/>
    <col min="13" max="13" width="10.7109375" style="33" customWidth="1"/>
    <col min="14" max="14" width="5" style="33" customWidth="1"/>
    <col min="15" max="15" width="11.42578125" style="33" customWidth="1"/>
    <col min="16" max="16384" width="11.42578125" style="33"/>
  </cols>
  <sheetData>
    <row r="1" spans="1:14" ht="49.5" customHeight="1">
      <c r="A1" s="32"/>
      <c r="B1" s="32"/>
      <c r="C1" s="32"/>
      <c r="D1" s="32"/>
      <c r="E1" s="29"/>
      <c r="F1" s="29"/>
      <c r="G1" s="29"/>
      <c r="H1" s="29"/>
      <c r="I1" s="29"/>
      <c r="J1" s="29"/>
      <c r="K1" s="29"/>
      <c r="L1" s="29"/>
      <c r="M1" s="29"/>
      <c r="N1" s="29"/>
    </row>
    <row r="2" spans="1:14" ht="15" customHeight="1">
      <c r="A2" s="30"/>
      <c r="B2" s="30"/>
      <c r="C2" s="30"/>
      <c r="D2" s="30"/>
      <c r="E2" s="30"/>
      <c r="F2" s="34"/>
      <c r="G2" s="35"/>
      <c r="H2" s="35"/>
      <c r="I2" s="35"/>
      <c r="J2" s="35"/>
      <c r="K2" s="35"/>
      <c r="L2" s="524"/>
      <c r="M2" s="524"/>
      <c r="N2" s="524"/>
    </row>
    <row r="3" spans="1:14" ht="15" customHeight="1">
      <c r="A3" s="30"/>
      <c r="B3" s="30"/>
      <c r="C3" s="30"/>
      <c r="D3" s="30"/>
      <c r="E3" s="36"/>
      <c r="F3" s="466" t="s">
        <v>179</v>
      </c>
      <c r="G3" s="466"/>
      <c r="H3" s="466"/>
      <c r="I3" s="466"/>
      <c r="J3" s="466"/>
      <c r="K3" s="247"/>
      <c r="L3" s="524"/>
      <c r="M3" s="524"/>
      <c r="N3" s="524"/>
    </row>
    <row r="4" spans="1:14" ht="30" customHeight="1" thickBot="1">
      <c r="A4" s="30"/>
      <c r="B4" s="30"/>
      <c r="C4" s="30"/>
      <c r="D4" s="30"/>
      <c r="E4" s="30"/>
      <c r="F4" s="567" t="s">
        <v>35</v>
      </c>
      <c r="G4" s="567"/>
      <c r="H4" s="567"/>
      <c r="I4" s="567"/>
      <c r="J4" s="567"/>
      <c r="K4" s="248"/>
      <c r="L4" s="34"/>
      <c r="M4" s="37"/>
      <c r="N4" s="30"/>
    </row>
    <row r="5" spans="1:14" ht="36.75" customHeight="1" thickBot="1">
      <c r="A5" s="363" t="str">
        <f>'Food &amp; Bev.'!A5</f>
        <v xml:space="preserve">No outside food or drinks is allowed for own or third party consumption during the mounting phase, event and dismounting phase. </v>
      </c>
      <c r="B5" s="364"/>
      <c r="C5" s="364"/>
      <c r="D5" s="364"/>
      <c r="E5" s="364"/>
      <c r="F5" s="364"/>
      <c r="G5" s="364"/>
      <c r="H5" s="364"/>
      <c r="I5" s="364"/>
      <c r="J5" s="364"/>
      <c r="K5" s="364"/>
      <c r="L5" s="364"/>
      <c r="M5" s="364"/>
      <c r="N5" s="365"/>
    </row>
    <row r="6" spans="1:14" ht="12.75" customHeight="1">
      <c r="A6" s="180" t="s">
        <v>37</v>
      </c>
      <c r="B6" s="83"/>
      <c r="C6" s="39" t="str">
        <f>+'DATOS MAESTROS'!$B$3</f>
        <v>GLASSTECH MEXICO 2025</v>
      </c>
      <c r="D6" s="40"/>
      <c r="E6" s="40"/>
      <c r="F6" s="40"/>
      <c r="G6" s="40"/>
      <c r="H6" s="41"/>
      <c r="I6" s="366" t="s">
        <v>38</v>
      </c>
      <c r="J6" s="367"/>
      <c r="K6" s="368" t="str">
        <f>+'DATOS MAESTROS'!$B$4</f>
        <v>july 16 - 18, 2025</v>
      </c>
      <c r="L6" s="369"/>
      <c r="M6" s="369"/>
      <c r="N6" s="521" t="s">
        <v>191</v>
      </c>
    </row>
    <row r="7" spans="1:14" ht="15.75" thickBot="1">
      <c r="A7" s="373" t="str">
        <f>'Food &amp; Bev.'!A7</f>
        <v>GENERAL CUSTOMER INFORMATION</v>
      </c>
      <c r="B7" s="374"/>
      <c r="C7" s="374"/>
      <c r="D7" s="374"/>
      <c r="E7" s="374"/>
      <c r="F7" s="374"/>
      <c r="G7" s="374"/>
      <c r="H7" s="374"/>
      <c r="I7" s="374"/>
      <c r="J7" s="374"/>
      <c r="K7" s="374"/>
      <c r="L7" s="374"/>
      <c r="M7" s="561"/>
      <c r="N7" s="522"/>
    </row>
    <row r="8" spans="1:14" ht="13.5" thickBot="1">
      <c r="A8" s="181" t="s">
        <v>41</v>
      </c>
      <c r="B8" s="317"/>
      <c r="C8" s="42"/>
      <c r="D8" s="42"/>
      <c r="E8" s="375"/>
      <c r="F8" s="375"/>
      <c r="G8" s="375"/>
      <c r="H8" s="375"/>
      <c r="I8" s="375"/>
      <c r="J8" s="43"/>
      <c r="K8" s="43"/>
      <c r="L8" s="376" t="s">
        <v>180</v>
      </c>
      <c r="M8" s="377"/>
      <c r="N8" s="522"/>
    </row>
    <row r="9" spans="1:14">
      <c r="A9" s="182" t="s">
        <v>42</v>
      </c>
      <c r="B9" s="51"/>
      <c r="C9" s="44"/>
      <c r="D9" s="44"/>
      <c r="E9" s="361"/>
      <c r="F9" s="361"/>
      <c r="G9" s="361"/>
      <c r="H9" s="361"/>
      <c r="I9" s="361"/>
      <c r="J9" s="43"/>
      <c r="K9" s="43"/>
      <c r="L9" s="357"/>
      <c r="M9" s="358"/>
      <c r="N9" s="522"/>
    </row>
    <row r="10" spans="1:14" ht="13.5" thickBot="1">
      <c r="A10" s="182" t="s">
        <v>43</v>
      </c>
      <c r="B10" s="51"/>
      <c r="C10" s="44"/>
      <c r="D10" s="44"/>
      <c r="E10" s="361"/>
      <c r="F10" s="361"/>
      <c r="G10" s="361"/>
      <c r="H10" s="361"/>
      <c r="I10" s="361"/>
      <c r="J10" s="43"/>
      <c r="K10" s="43"/>
      <c r="L10" s="359"/>
      <c r="M10" s="360"/>
      <c r="N10" s="522"/>
    </row>
    <row r="11" spans="1:14">
      <c r="A11" s="182" t="s">
        <v>44</v>
      </c>
      <c r="B11" s="51"/>
      <c r="C11" s="44"/>
      <c r="D11" s="44"/>
      <c r="E11" s="361"/>
      <c r="F11" s="361"/>
      <c r="G11" s="361"/>
      <c r="H11" s="361"/>
      <c r="I11" s="361"/>
      <c r="J11" s="51" t="s">
        <v>181</v>
      </c>
      <c r="K11" s="362"/>
      <c r="L11" s="362"/>
      <c r="M11" s="362"/>
      <c r="N11" s="522"/>
    </row>
    <row r="12" spans="1:14">
      <c r="A12" s="182" t="s">
        <v>45</v>
      </c>
      <c r="B12" s="51"/>
      <c r="C12" s="44"/>
      <c r="D12" s="44"/>
      <c r="E12" s="361"/>
      <c r="F12" s="361"/>
      <c r="G12" s="361"/>
      <c r="H12" s="361"/>
      <c r="I12" s="361"/>
      <c r="J12" s="496" t="s">
        <v>50</v>
      </c>
      <c r="K12" s="496"/>
      <c r="L12" s="241"/>
      <c r="M12" s="241"/>
      <c r="N12" s="522"/>
    </row>
    <row r="13" spans="1:14">
      <c r="A13" s="182" t="s">
        <v>46</v>
      </c>
      <c r="B13" s="51"/>
      <c r="C13" s="44"/>
      <c r="D13" s="44"/>
      <c r="E13" s="361"/>
      <c r="F13" s="361"/>
      <c r="G13" s="361"/>
      <c r="H13" s="361"/>
      <c r="I13" s="361"/>
      <c r="J13" s="45" t="s">
        <v>51</v>
      </c>
      <c r="K13" s="362"/>
      <c r="L13" s="362"/>
      <c r="M13" s="362"/>
      <c r="N13" s="522"/>
    </row>
    <row r="14" spans="1:14">
      <c r="A14" s="182" t="s">
        <v>47</v>
      </c>
      <c r="B14" s="51"/>
      <c r="C14" s="44"/>
      <c r="D14" s="44"/>
      <c r="E14" s="361"/>
      <c r="F14" s="361"/>
      <c r="G14" s="361"/>
      <c r="H14" s="361"/>
      <c r="I14" s="361"/>
      <c r="J14" s="45" t="s">
        <v>5</v>
      </c>
      <c r="K14" s="362"/>
      <c r="L14" s="362"/>
      <c r="M14" s="362"/>
      <c r="N14" s="522"/>
    </row>
    <row r="15" spans="1:14">
      <c r="A15" s="183" t="s">
        <v>48</v>
      </c>
      <c r="B15" s="318"/>
      <c r="C15" s="46"/>
      <c r="D15" s="46"/>
      <c r="E15" s="393"/>
      <c r="F15" s="393"/>
      <c r="G15" s="393"/>
      <c r="H15" s="393"/>
      <c r="I15" s="393"/>
      <c r="J15" s="47"/>
      <c r="K15" s="394"/>
      <c r="L15" s="394"/>
      <c r="M15" s="394"/>
      <c r="N15" s="522"/>
    </row>
    <row r="16" spans="1:14">
      <c r="A16" s="184"/>
      <c r="B16" s="44"/>
      <c r="C16" s="44"/>
      <c r="D16" s="44"/>
      <c r="E16" s="43"/>
      <c r="F16" s="43"/>
      <c r="G16" s="43"/>
      <c r="H16" s="43"/>
      <c r="I16" s="43"/>
      <c r="J16" s="44"/>
      <c r="K16" s="44"/>
      <c r="L16" s="44"/>
      <c r="M16" s="43"/>
      <c r="N16" s="522"/>
    </row>
    <row r="17" spans="1:14" ht="15" customHeight="1">
      <c r="A17" s="389" t="s">
        <v>52</v>
      </c>
      <c r="B17" s="390"/>
      <c r="C17" s="390"/>
      <c r="D17" s="390"/>
      <c r="E17" s="390"/>
      <c r="F17" s="390"/>
      <c r="G17" s="390"/>
      <c r="H17" s="390"/>
      <c r="I17" s="390"/>
      <c r="J17" s="390"/>
      <c r="K17" s="390"/>
      <c r="L17" s="390"/>
      <c r="M17" s="390"/>
      <c r="N17" s="522"/>
    </row>
    <row r="18" spans="1:14" ht="12.75" customHeight="1">
      <c r="A18" s="185" t="s">
        <v>53</v>
      </c>
      <c r="B18" s="52"/>
      <c r="C18" s="556" t="s">
        <v>58</v>
      </c>
      <c r="D18" s="556"/>
      <c r="E18" s="556"/>
      <c r="F18" s="556"/>
      <c r="G18" s="556"/>
      <c r="H18" s="556"/>
      <c r="I18" s="74" t="s">
        <v>61</v>
      </c>
      <c r="J18" s="397" t="s">
        <v>300</v>
      </c>
      <c r="K18" s="397"/>
      <c r="L18" s="397"/>
      <c r="M18" s="398"/>
      <c r="N18" s="522"/>
    </row>
    <row r="19" spans="1:14">
      <c r="A19" s="242" t="s">
        <v>56</v>
      </c>
      <c r="B19" s="327"/>
      <c r="C19" s="43" t="s">
        <v>57</v>
      </c>
      <c r="D19" s="43"/>
      <c r="E19" s="48"/>
      <c r="F19" s="43"/>
      <c r="G19" s="49"/>
      <c r="H19" s="278"/>
      <c r="I19" s="557" t="s">
        <v>353</v>
      </c>
      <c r="J19" s="557"/>
      <c r="K19" s="557"/>
      <c r="L19" s="572">
        <f>+'DATOS MAESTROS'!B6</f>
        <v>45847</v>
      </c>
      <c r="M19" s="573"/>
      <c r="N19" s="522"/>
    </row>
    <row r="20" spans="1:14">
      <c r="A20" s="185" t="s">
        <v>54</v>
      </c>
      <c r="B20" s="52"/>
      <c r="C20" s="391" t="s">
        <v>55</v>
      </c>
      <c r="D20" s="391"/>
      <c r="E20" s="392"/>
      <c r="F20" s="392"/>
      <c r="G20" s="392"/>
      <c r="H20" s="43"/>
      <c r="I20" s="43"/>
      <c r="J20" s="43"/>
      <c r="K20" s="50"/>
      <c r="L20" s="50"/>
      <c r="M20" s="43"/>
      <c r="N20" s="522"/>
    </row>
    <row r="21" spans="1:14" ht="15">
      <c r="A21" s="389" t="s">
        <v>59</v>
      </c>
      <c r="B21" s="390"/>
      <c r="C21" s="390"/>
      <c r="D21" s="390"/>
      <c r="E21" s="390"/>
      <c r="F21" s="390"/>
      <c r="G21" s="390"/>
      <c r="H21" s="390"/>
      <c r="I21" s="390"/>
      <c r="J21" s="390"/>
      <c r="K21" s="390"/>
      <c r="L21" s="390"/>
      <c r="M21" s="390"/>
      <c r="N21" s="522"/>
    </row>
    <row r="22" spans="1:14" ht="15">
      <c r="A22" s="389" t="s">
        <v>60</v>
      </c>
      <c r="B22" s="390"/>
      <c r="C22" s="390"/>
      <c r="D22" s="390"/>
      <c r="E22" s="390"/>
      <c r="F22" s="390"/>
      <c r="G22" s="390"/>
      <c r="H22" s="390"/>
      <c r="I22" s="390"/>
      <c r="J22" s="390"/>
      <c r="K22" s="390"/>
      <c r="L22" s="390"/>
      <c r="M22" s="390"/>
      <c r="N22" s="522"/>
    </row>
    <row r="23" spans="1:14" ht="13.5" thickBot="1">
      <c r="A23" s="185" t="s">
        <v>61</v>
      </c>
      <c r="B23" s="52"/>
      <c r="C23" s="43" t="s">
        <v>9</v>
      </c>
      <c r="D23" s="43"/>
      <c r="E23" s="43"/>
      <c r="F23" s="43"/>
      <c r="G23" s="43"/>
      <c r="H23" s="43"/>
      <c r="I23" s="51"/>
      <c r="J23" s="51"/>
      <c r="K23" s="43"/>
      <c r="L23" s="43"/>
      <c r="M23" s="43"/>
      <c r="N23" s="522"/>
    </row>
    <row r="24" spans="1:14" ht="12.75" customHeight="1">
      <c r="A24" s="186"/>
      <c r="B24" s="321"/>
      <c r="C24" s="52"/>
      <c r="D24" s="52"/>
      <c r="E24" s="53"/>
      <c r="F24" s="53"/>
      <c r="G24" s="44"/>
      <c r="H24" s="403" t="s">
        <v>62</v>
      </c>
      <c r="I24" s="404"/>
      <c r="J24" s="405"/>
      <c r="K24" s="405"/>
      <c r="L24" s="405"/>
      <c r="M24" s="405"/>
      <c r="N24" s="522"/>
    </row>
    <row r="25" spans="1:14" ht="13.5" thickBot="1">
      <c r="A25" s="184"/>
      <c r="B25" s="44"/>
      <c r="C25" s="44"/>
      <c r="D25" s="44"/>
      <c r="E25" s="43"/>
      <c r="F25" s="43"/>
      <c r="G25" s="43"/>
      <c r="H25" s="403"/>
      <c r="I25" s="406"/>
      <c r="J25" s="407"/>
      <c r="K25" s="407"/>
      <c r="L25" s="407"/>
      <c r="M25" s="407"/>
      <c r="N25" s="522"/>
    </row>
    <row r="26" spans="1:14" ht="12.75" customHeight="1">
      <c r="A26" s="184"/>
      <c r="B26" s="44"/>
      <c r="C26" s="408" t="s">
        <v>64</v>
      </c>
      <c r="D26" s="408"/>
      <c r="E26" s="43"/>
      <c r="F26" s="43"/>
      <c r="G26" s="43"/>
      <c r="H26" s="43"/>
      <c r="I26" s="409" t="s">
        <v>63</v>
      </c>
      <c r="J26" s="409"/>
      <c r="K26" s="409"/>
      <c r="L26" s="409"/>
      <c r="M26" s="409"/>
      <c r="N26" s="522"/>
    </row>
    <row r="27" spans="1:14" ht="12.75" customHeight="1" thickBot="1">
      <c r="A27" s="184"/>
      <c r="B27" s="44"/>
      <c r="C27" s="54" t="s">
        <v>1</v>
      </c>
      <c r="D27" s="55"/>
      <c r="F27" s="56" t="s">
        <v>31</v>
      </c>
      <c r="G27" s="57"/>
      <c r="H27" s="43"/>
      <c r="I27" s="58"/>
      <c r="J27" s="58"/>
      <c r="K27" s="58"/>
      <c r="L27" s="58"/>
      <c r="M27" s="58"/>
      <c r="N27" s="522"/>
    </row>
    <row r="28" spans="1:14">
      <c r="A28" s="187"/>
      <c r="C28" s="56" t="s">
        <v>3</v>
      </c>
      <c r="D28" s="55"/>
      <c r="F28" s="56"/>
      <c r="G28" s="56"/>
      <c r="H28" s="51"/>
      <c r="I28" s="51"/>
      <c r="J28" s="410"/>
      <c r="K28" s="410"/>
      <c r="L28" s="410"/>
      <c r="M28" s="410"/>
      <c r="N28" s="522"/>
    </row>
    <row r="29" spans="1:14" ht="13.5" thickBot="1">
      <c r="A29" s="187"/>
      <c r="C29" s="59" t="s">
        <v>2</v>
      </c>
      <c r="D29" s="55"/>
      <c r="F29" s="56" t="s">
        <v>66</v>
      </c>
      <c r="G29" s="57"/>
      <c r="H29" s="43"/>
      <c r="I29" s="43"/>
      <c r="J29" s="411" t="s">
        <v>67</v>
      </c>
      <c r="K29" s="411"/>
      <c r="L29" s="411"/>
      <c r="M29" s="411"/>
      <c r="N29" s="522"/>
    </row>
    <row r="30" spans="1:14">
      <c r="A30" s="187"/>
      <c r="H30" s="43"/>
      <c r="I30" s="43"/>
      <c r="J30" s="60"/>
      <c r="K30" s="60"/>
      <c r="L30" s="60"/>
      <c r="M30" s="60"/>
      <c r="N30" s="522"/>
    </row>
    <row r="31" spans="1:14">
      <c r="A31" s="187"/>
      <c r="C31" s="56"/>
      <c r="D31" s="44"/>
      <c r="F31" s="56"/>
      <c r="G31" s="56"/>
      <c r="H31" s="43"/>
      <c r="I31" s="43"/>
      <c r="J31" s="60"/>
      <c r="K31" s="60"/>
      <c r="L31" s="60"/>
      <c r="M31" s="60"/>
      <c r="N31" s="522"/>
    </row>
    <row r="32" spans="1:14" ht="12.75" customHeight="1">
      <c r="A32" s="568" t="s">
        <v>69</v>
      </c>
      <c r="B32" s="569"/>
      <c r="C32" s="569"/>
      <c r="D32" s="569"/>
      <c r="E32" s="569"/>
      <c r="F32" s="569"/>
      <c r="G32" s="569"/>
      <c r="H32" s="569"/>
      <c r="I32" s="51"/>
      <c r="J32" s="394"/>
      <c r="K32" s="394"/>
      <c r="L32" s="394"/>
      <c r="M32" s="394"/>
      <c r="N32" s="522"/>
    </row>
    <row r="33" spans="1:14" ht="12.75" customHeight="1">
      <c r="A33" s="568"/>
      <c r="B33" s="569"/>
      <c r="C33" s="569"/>
      <c r="D33" s="569"/>
      <c r="E33" s="569"/>
      <c r="F33" s="569"/>
      <c r="G33" s="569"/>
      <c r="H33" s="569"/>
      <c r="I33" s="61"/>
      <c r="J33" s="497" t="s">
        <v>68</v>
      </c>
      <c r="K33" s="497"/>
      <c r="L33" s="497"/>
      <c r="M33" s="498"/>
      <c r="N33" s="522"/>
    </row>
    <row r="34" spans="1:14">
      <c r="A34" s="570"/>
      <c r="B34" s="571"/>
      <c r="C34" s="571"/>
      <c r="D34" s="571"/>
      <c r="E34" s="571"/>
      <c r="F34" s="571"/>
      <c r="G34" s="571"/>
      <c r="H34" s="571"/>
      <c r="I34" s="63"/>
      <c r="J34" s="499"/>
      <c r="K34" s="499"/>
      <c r="L34" s="499"/>
      <c r="M34" s="500"/>
      <c r="N34" s="522"/>
    </row>
    <row r="35" spans="1:14" ht="15">
      <c r="A35" s="537" t="s">
        <v>70</v>
      </c>
      <c r="B35" s="538"/>
      <c r="C35" s="539"/>
      <c r="D35" s="539"/>
      <c r="E35" s="539"/>
      <c r="F35" s="539"/>
      <c r="G35" s="539"/>
      <c r="H35" s="539"/>
      <c r="I35" s="539"/>
      <c r="J35" s="539"/>
      <c r="K35" s="539"/>
      <c r="L35" s="539"/>
      <c r="M35" s="540"/>
      <c r="N35" s="522"/>
    </row>
    <row r="36" spans="1:14" ht="24" customHeight="1">
      <c r="A36" s="541" t="s">
        <v>71</v>
      </c>
      <c r="B36" s="542"/>
      <c r="C36" s="542"/>
      <c r="D36" s="542"/>
      <c r="E36" s="542"/>
      <c r="F36" s="542"/>
      <c r="G36" s="542"/>
      <c r="H36" s="542"/>
      <c r="I36" s="542"/>
      <c r="J36" s="542"/>
      <c r="K36" s="542"/>
      <c r="L36" s="542"/>
      <c r="M36" s="542"/>
      <c r="N36" s="522"/>
    </row>
    <row r="37" spans="1:14" ht="19.5" customHeight="1">
      <c r="A37" s="401"/>
      <c r="B37" s="402"/>
      <c r="C37" s="402"/>
      <c r="D37" s="402"/>
      <c r="E37" s="402"/>
      <c r="F37" s="402"/>
      <c r="G37" s="402"/>
      <c r="H37" s="402"/>
      <c r="I37" s="402"/>
      <c r="J37" s="402"/>
      <c r="K37" s="402"/>
      <c r="L37" s="402"/>
      <c r="M37" s="402"/>
      <c r="N37" s="522"/>
    </row>
    <row r="38" spans="1:14" ht="18.75" customHeight="1">
      <c r="A38" s="543"/>
      <c r="B38" s="544"/>
      <c r="C38" s="544"/>
      <c r="D38" s="544"/>
      <c r="E38" s="544"/>
      <c r="F38" s="544"/>
      <c r="G38" s="544"/>
      <c r="H38" s="544"/>
      <c r="I38" s="544"/>
      <c r="J38" s="544"/>
      <c r="K38" s="544"/>
      <c r="L38" s="544"/>
      <c r="M38" s="544"/>
      <c r="N38" s="522"/>
    </row>
    <row r="39" spans="1:14">
      <c r="A39" s="64"/>
      <c r="B39" s="141"/>
      <c r="C39" s="34"/>
      <c r="D39" s="34"/>
      <c r="E39" s="34"/>
      <c r="F39" s="34"/>
      <c r="G39" s="34"/>
      <c r="H39" s="34"/>
      <c r="I39" s="34"/>
      <c r="J39" s="34"/>
      <c r="K39" s="34"/>
      <c r="L39" s="34"/>
      <c r="M39" s="34"/>
      <c r="N39" s="522"/>
    </row>
    <row r="40" spans="1:14" ht="18">
      <c r="A40" s="429" t="s">
        <v>182</v>
      </c>
      <c r="B40" s="430"/>
      <c r="C40" s="430"/>
      <c r="D40" s="430"/>
      <c r="E40" s="431"/>
      <c r="F40" s="431"/>
      <c r="G40" s="431"/>
      <c r="H40" s="431"/>
      <c r="I40" s="431"/>
      <c r="J40" s="431"/>
      <c r="K40" s="431"/>
      <c r="L40" s="431"/>
      <c r="M40" s="431"/>
      <c r="N40" s="522"/>
    </row>
    <row r="41" spans="1:14" ht="21.75" customHeight="1">
      <c r="A41" s="565" t="s">
        <v>74</v>
      </c>
      <c r="B41" s="563"/>
      <c r="C41" s="563"/>
      <c r="D41" s="563"/>
      <c r="E41" s="563"/>
      <c r="F41" s="566"/>
      <c r="G41" s="562" t="s">
        <v>183</v>
      </c>
      <c r="H41" s="563"/>
      <c r="I41" s="563"/>
      <c r="J41" s="563"/>
      <c r="K41" s="563"/>
      <c r="L41" s="563"/>
      <c r="M41" s="564"/>
      <c r="N41" s="522"/>
    </row>
    <row r="42" spans="1:14" ht="24">
      <c r="A42" s="65" t="str">
        <f>+'DATOS MAESTROS'!$B$9</f>
        <v>N/A</v>
      </c>
      <c r="B42" s="65">
        <f>+'DATOS MAESTROS'!$B$10</f>
        <v>45854</v>
      </c>
      <c r="C42" s="65">
        <f>+'DATOS MAESTROS'!$B$11</f>
        <v>45855</v>
      </c>
      <c r="D42" s="65">
        <f>+'DATOS MAESTROS'!$B$12</f>
        <v>45856</v>
      </c>
      <c r="E42" s="65" t="e">
        <f>+'DATOS MAESTROS'!#REF!</f>
        <v>#REF!</v>
      </c>
      <c r="F42" s="125" t="s">
        <v>4</v>
      </c>
      <c r="G42" s="545" t="s">
        <v>311</v>
      </c>
      <c r="H42" s="546"/>
      <c r="I42" s="546"/>
      <c r="J42" s="547"/>
      <c r="K42" s="249" t="s">
        <v>349</v>
      </c>
      <c r="L42" s="250" t="s">
        <v>185</v>
      </c>
      <c r="M42" s="251" t="s">
        <v>186</v>
      </c>
      <c r="N42" s="522"/>
    </row>
    <row r="43" spans="1:14" ht="72.75" customHeight="1">
      <c r="A43" s="69"/>
      <c r="B43" s="289"/>
      <c r="C43" s="70"/>
      <c r="D43" s="70"/>
      <c r="E43" s="70"/>
      <c r="F43" s="71">
        <f>SUM(A43:E43)</f>
        <v>0</v>
      </c>
      <c r="G43" s="528" t="s">
        <v>354</v>
      </c>
      <c r="H43" s="529"/>
      <c r="I43" s="529"/>
      <c r="J43" s="530"/>
      <c r="K43" s="252" t="s">
        <v>348</v>
      </c>
      <c r="L43" s="243">
        <v>13.6</v>
      </c>
      <c r="M43" s="1">
        <f>+L43*F43</f>
        <v>0</v>
      </c>
      <c r="N43" s="522"/>
    </row>
    <row r="44" spans="1:14" ht="38.25" hidden="1" customHeight="1">
      <c r="A44" s="69"/>
      <c r="B44" s="289"/>
      <c r="C44" s="70"/>
      <c r="D44" s="70"/>
      <c r="E44" s="70"/>
      <c r="F44" s="71">
        <f>SUM(A44:E44)</f>
        <v>0</v>
      </c>
      <c r="G44" s="528" t="s">
        <v>188</v>
      </c>
      <c r="H44" s="529"/>
      <c r="I44" s="529"/>
      <c r="J44" s="530"/>
      <c r="K44" s="252" t="s">
        <v>187</v>
      </c>
      <c r="L44" s="243"/>
      <c r="M44" s="1">
        <f>+L44*F44</f>
        <v>0</v>
      </c>
      <c r="N44" s="522"/>
    </row>
    <row r="45" spans="1:14" ht="13.5" thickBot="1">
      <c r="A45" s="126"/>
      <c r="B45" s="30"/>
      <c r="C45" s="30"/>
      <c r="D45" s="30"/>
      <c r="E45" s="2"/>
      <c r="F45" s="2"/>
      <c r="G45" s="2"/>
      <c r="H45" s="2"/>
      <c r="I45" s="2"/>
      <c r="J45" s="127"/>
      <c r="K45" s="72"/>
      <c r="L45" s="72"/>
      <c r="M45" s="2"/>
      <c r="N45" s="522"/>
    </row>
    <row r="46" spans="1:14" ht="12.75" customHeight="1">
      <c r="A46" s="531"/>
      <c r="B46" s="532"/>
      <c r="C46" s="533"/>
      <c r="D46" s="533"/>
      <c r="E46" s="533"/>
      <c r="F46" s="533"/>
      <c r="G46" s="533"/>
      <c r="H46" s="533"/>
      <c r="I46" s="533"/>
      <c r="J46" s="534" t="s">
        <v>7</v>
      </c>
      <c r="K46" s="535"/>
      <c r="L46" s="536"/>
      <c r="M46" s="3">
        <f>+M44+M43</f>
        <v>0</v>
      </c>
      <c r="N46" s="522"/>
    </row>
    <row r="47" spans="1:14">
      <c r="A47" s="548" t="s">
        <v>351</v>
      </c>
      <c r="B47" s="549"/>
      <c r="C47" s="549"/>
      <c r="D47" s="549"/>
      <c r="E47" s="549"/>
      <c r="F47" s="549"/>
      <c r="G47" s="549"/>
      <c r="H47" s="549"/>
      <c r="I47" s="549"/>
      <c r="J47" s="550" t="s">
        <v>163</v>
      </c>
      <c r="K47" s="551"/>
      <c r="L47" s="552"/>
      <c r="M47" s="4">
        <f>+M46*0.16</f>
        <v>0</v>
      </c>
      <c r="N47" s="522"/>
    </row>
    <row r="48" spans="1:14" ht="13.5" customHeight="1" thickBot="1">
      <c r="A48" s="548"/>
      <c r="B48" s="549"/>
      <c r="C48" s="549"/>
      <c r="D48" s="549"/>
      <c r="E48" s="549"/>
      <c r="F48" s="549"/>
      <c r="G48" s="549"/>
      <c r="H48" s="549"/>
      <c r="I48" s="549"/>
      <c r="J48" s="553" t="s">
        <v>189</v>
      </c>
      <c r="K48" s="554"/>
      <c r="L48" s="555"/>
      <c r="M48" s="5">
        <f>+M47+M46</f>
        <v>0</v>
      </c>
      <c r="N48" s="522"/>
    </row>
    <row r="49" spans="1:14">
      <c r="A49" s="525" t="s">
        <v>352</v>
      </c>
      <c r="B49" s="526"/>
      <c r="C49" s="527"/>
      <c r="D49" s="527"/>
      <c r="E49" s="527"/>
      <c r="F49" s="527"/>
      <c r="G49" s="527"/>
      <c r="H49" s="527"/>
      <c r="I49" s="527"/>
      <c r="J49" s="135"/>
      <c r="K49" s="135"/>
      <c r="L49" s="135"/>
      <c r="M49" s="135"/>
      <c r="N49" s="522"/>
    </row>
    <row r="50" spans="1:14">
      <c r="A50" s="128"/>
      <c r="B50" s="328"/>
      <c r="C50" s="129"/>
      <c r="D50" s="129"/>
      <c r="E50" s="129"/>
      <c r="F50" s="129"/>
      <c r="G50" s="129"/>
      <c r="H50" s="129"/>
      <c r="I50" s="129"/>
      <c r="J50" s="135"/>
      <c r="K50" s="135"/>
      <c r="L50" s="135"/>
      <c r="M50" s="135"/>
      <c r="N50" s="522"/>
    </row>
    <row r="51" spans="1:14" ht="12.75" customHeight="1">
      <c r="A51" s="558" t="s">
        <v>350</v>
      </c>
      <c r="B51" s="559"/>
      <c r="C51" s="559"/>
      <c r="D51" s="559"/>
      <c r="E51" s="559"/>
      <c r="F51" s="559"/>
      <c r="G51" s="559"/>
      <c r="H51" s="559"/>
      <c r="I51" s="559"/>
      <c r="J51" s="559"/>
      <c r="K51" s="559"/>
      <c r="L51" s="559"/>
      <c r="M51" s="560"/>
      <c r="N51" s="522"/>
    </row>
    <row r="52" spans="1:14" ht="15" customHeight="1">
      <c r="A52" s="558"/>
      <c r="B52" s="559"/>
      <c r="C52" s="559"/>
      <c r="D52" s="559"/>
      <c r="E52" s="559"/>
      <c r="F52" s="559"/>
      <c r="G52" s="559"/>
      <c r="H52" s="559"/>
      <c r="I52" s="559"/>
      <c r="J52" s="559"/>
      <c r="K52" s="559"/>
      <c r="L52" s="559"/>
      <c r="M52" s="560"/>
      <c r="N52" s="522"/>
    </row>
    <row r="53" spans="1:14">
      <c r="A53" s="128"/>
      <c r="B53" s="328"/>
      <c r="C53" s="129"/>
      <c r="D53" s="129"/>
      <c r="E53" s="129"/>
      <c r="F53" s="129"/>
      <c r="G53" s="129"/>
      <c r="H53" s="129"/>
      <c r="I53" s="129"/>
      <c r="J53" s="135"/>
      <c r="K53" s="135"/>
      <c r="L53" s="135"/>
      <c r="M53" s="135"/>
      <c r="N53" s="522"/>
    </row>
    <row r="54" spans="1:14" ht="11.25" customHeight="1" thickBot="1">
      <c r="A54" s="517"/>
      <c r="B54" s="518"/>
      <c r="C54" s="518"/>
      <c r="D54" s="518"/>
      <c r="E54" s="518"/>
      <c r="F54" s="518"/>
      <c r="G54" s="518"/>
      <c r="H54" s="518"/>
      <c r="I54" s="518"/>
      <c r="J54" s="518"/>
      <c r="K54" s="518"/>
      <c r="L54" s="518"/>
      <c r="M54" s="519"/>
      <c r="N54" s="522"/>
    </row>
    <row r="55" spans="1:14" s="30" customFormat="1" ht="35.25" customHeight="1">
      <c r="A55" s="502" t="s">
        <v>177</v>
      </c>
      <c r="B55" s="503"/>
      <c r="C55" s="503"/>
      <c r="D55" s="503"/>
      <c r="E55" s="503"/>
      <c r="F55" s="503"/>
      <c r="G55" s="503"/>
      <c r="H55" s="503"/>
      <c r="I55" s="503"/>
      <c r="J55" s="503"/>
      <c r="K55" s="503"/>
      <c r="L55" s="503"/>
      <c r="M55" s="503"/>
      <c r="N55" s="522"/>
    </row>
    <row r="56" spans="1:14" s="30" customFormat="1" ht="18.75" customHeight="1" thickBot="1">
      <c r="A56" s="504" t="s">
        <v>30</v>
      </c>
      <c r="B56" s="505"/>
      <c r="C56" s="505"/>
      <c r="D56" s="505"/>
      <c r="E56" s="505"/>
      <c r="F56" s="505"/>
      <c r="G56" s="505"/>
      <c r="H56" s="505"/>
      <c r="I56" s="505"/>
      <c r="J56" s="505"/>
      <c r="K56" s="505"/>
      <c r="L56" s="505"/>
      <c r="M56" s="505"/>
      <c r="N56" s="523"/>
    </row>
  </sheetData>
  <sheetProtection algorithmName="SHA-512" hashValue="ryZOFoc7G75yDbINcinBj+aiYDBOTD81jECeJnnHxmApbdIBucYZtcysgNkSXgdvl6ooNPo7QKBlzsUz2xbjgw==" saltValue="yj+wiohTxgW1szLqQhEhFQ==" spinCount="100000" sheet="1" objects="1" scenarios="1"/>
  <mergeCells count="58">
    <mergeCell ref="F3:J3"/>
    <mergeCell ref="F4:J4"/>
    <mergeCell ref="J12:K12"/>
    <mergeCell ref="J33:M34"/>
    <mergeCell ref="A32:H34"/>
    <mergeCell ref="I26:M26"/>
    <mergeCell ref="A17:M17"/>
    <mergeCell ref="C20:G20"/>
    <mergeCell ref="A21:M21"/>
    <mergeCell ref="L19:M19"/>
    <mergeCell ref="E13:I13"/>
    <mergeCell ref="K13:M13"/>
    <mergeCell ref="E14:I14"/>
    <mergeCell ref="E10:I10"/>
    <mergeCell ref="E11:I11"/>
    <mergeCell ref="K11:M11"/>
    <mergeCell ref="A56:M56"/>
    <mergeCell ref="A51:M52"/>
    <mergeCell ref="A7:M7"/>
    <mergeCell ref="G41:M41"/>
    <mergeCell ref="A40:M40"/>
    <mergeCell ref="A41:F41"/>
    <mergeCell ref="J28:M28"/>
    <mergeCell ref="J29:M29"/>
    <mergeCell ref="J32:M32"/>
    <mergeCell ref="A22:M22"/>
    <mergeCell ref="H24:H25"/>
    <mergeCell ref="I24:M25"/>
    <mergeCell ref="C26:D26"/>
    <mergeCell ref="A54:M54"/>
    <mergeCell ref="E12:I12"/>
    <mergeCell ref="A55:M55"/>
    <mergeCell ref="G43:J43"/>
    <mergeCell ref="A47:I48"/>
    <mergeCell ref="J47:L47"/>
    <mergeCell ref="J48:L48"/>
    <mergeCell ref="K14:M14"/>
    <mergeCell ref="E15:I15"/>
    <mergeCell ref="K15:M15"/>
    <mergeCell ref="C18:H18"/>
    <mergeCell ref="J18:M18"/>
    <mergeCell ref="I19:K19"/>
    <mergeCell ref="N6:N56"/>
    <mergeCell ref="L2:N3"/>
    <mergeCell ref="A5:N5"/>
    <mergeCell ref="I6:J6"/>
    <mergeCell ref="K6:M6"/>
    <mergeCell ref="E8:I8"/>
    <mergeCell ref="L8:M8"/>
    <mergeCell ref="E9:I9"/>
    <mergeCell ref="L9:M10"/>
    <mergeCell ref="A49:I49"/>
    <mergeCell ref="G44:J44"/>
    <mergeCell ref="A46:I46"/>
    <mergeCell ref="J46:L46"/>
    <mergeCell ref="A35:M35"/>
    <mergeCell ref="A36:M38"/>
    <mergeCell ref="G42:J42"/>
  </mergeCells>
  <pageMargins left="0" right="0" top="0" bottom="0" header="0" footer="0"/>
  <pageSetup scale="7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90033"/>
    <pageSetUpPr fitToPage="1"/>
  </sheetPr>
  <dimension ref="A1:N56"/>
  <sheetViews>
    <sheetView showGridLines="0" zoomScaleNormal="100" workbookViewId="0"/>
  </sheetViews>
  <sheetFormatPr baseColWidth="10" defaultRowHeight="12.75"/>
  <cols>
    <col min="1" max="2" width="10.28515625" style="33" customWidth="1"/>
    <col min="3" max="3" width="9.7109375" style="33" customWidth="1"/>
    <col min="4" max="4" width="10" style="33" customWidth="1"/>
    <col min="5" max="5" width="9.7109375" style="33" customWidth="1"/>
    <col min="6" max="12" width="11.42578125" style="33"/>
    <col min="13" max="13" width="14.28515625" style="33" customWidth="1"/>
    <col min="14" max="14" width="7.7109375" style="33" customWidth="1"/>
    <col min="15" max="16384" width="11.42578125" style="33"/>
  </cols>
  <sheetData>
    <row r="1" spans="1:14" ht="49.5" customHeight="1">
      <c r="A1" s="32"/>
      <c r="B1" s="32"/>
      <c r="C1" s="32"/>
      <c r="D1" s="32"/>
      <c r="E1" s="29"/>
      <c r="F1" s="29"/>
      <c r="G1" s="29"/>
      <c r="H1" s="29"/>
      <c r="I1" s="29"/>
      <c r="J1" s="29"/>
      <c r="K1" s="29"/>
      <c r="L1" s="29"/>
      <c r="M1" s="29"/>
      <c r="N1" s="29"/>
    </row>
    <row r="2" spans="1:14" ht="15" customHeight="1">
      <c r="A2" s="30"/>
      <c r="B2" s="30"/>
      <c r="C2" s="30"/>
      <c r="D2" s="30"/>
      <c r="E2" s="30"/>
      <c r="F2" s="34"/>
      <c r="G2" s="35"/>
      <c r="H2" s="35"/>
      <c r="I2" s="35"/>
      <c r="J2" s="35"/>
      <c r="K2" s="35"/>
      <c r="L2" s="524"/>
      <c r="M2" s="524"/>
      <c r="N2" s="524"/>
    </row>
    <row r="3" spans="1:14" ht="15" customHeight="1">
      <c r="A3" s="30"/>
      <c r="B3" s="30"/>
      <c r="C3" s="30"/>
      <c r="D3" s="30"/>
      <c r="E3" s="36"/>
      <c r="F3" s="466" t="s">
        <v>193</v>
      </c>
      <c r="G3" s="466"/>
      <c r="H3" s="466"/>
      <c r="I3" s="466"/>
      <c r="J3" s="466"/>
      <c r="K3" s="240"/>
      <c r="L3" s="524"/>
      <c r="M3" s="524"/>
      <c r="N3" s="524"/>
    </row>
    <row r="4" spans="1:14" ht="30" customHeight="1" thickBot="1">
      <c r="A4" s="30"/>
      <c r="B4" s="30"/>
      <c r="C4" s="30"/>
      <c r="D4" s="30"/>
      <c r="E4" s="30"/>
      <c r="F4" s="567" t="s">
        <v>35</v>
      </c>
      <c r="G4" s="567"/>
      <c r="H4" s="567"/>
      <c r="I4" s="567"/>
      <c r="J4" s="567"/>
      <c r="K4" s="248"/>
      <c r="L4" s="34"/>
      <c r="M4" s="37"/>
      <c r="N4" s="30"/>
    </row>
    <row r="5" spans="1:14" ht="36.75" customHeight="1" thickBot="1">
      <c r="A5" s="363" t="str">
        <f>'Food &amp; Bev.'!A5</f>
        <v xml:space="preserve">No outside food or drinks is allowed for own or third party consumption during the mounting phase, event and dismounting phase. </v>
      </c>
      <c r="B5" s="364"/>
      <c r="C5" s="364"/>
      <c r="D5" s="364"/>
      <c r="E5" s="364"/>
      <c r="F5" s="364"/>
      <c r="G5" s="364"/>
      <c r="H5" s="364"/>
      <c r="I5" s="364"/>
      <c r="J5" s="364"/>
      <c r="K5" s="364"/>
      <c r="L5" s="364"/>
      <c r="M5" s="364"/>
      <c r="N5" s="365"/>
    </row>
    <row r="6" spans="1:14" ht="12.75" customHeight="1">
      <c r="A6" s="180" t="s">
        <v>37</v>
      </c>
      <c r="B6" s="83"/>
      <c r="C6" s="39" t="str">
        <f>+'DATOS MAESTROS'!$B$3</f>
        <v>GLASSTECH MEXICO 2025</v>
      </c>
      <c r="D6" s="40"/>
      <c r="E6" s="40"/>
      <c r="F6" s="40"/>
      <c r="G6" s="40"/>
      <c r="H6" s="41"/>
      <c r="I6" s="366" t="s">
        <v>38</v>
      </c>
      <c r="J6" s="367"/>
      <c r="K6" s="368" t="str">
        <f>+'DATOS MAESTROS'!$B$4</f>
        <v>july 16 - 18, 2025</v>
      </c>
      <c r="L6" s="369"/>
      <c r="M6" s="369"/>
      <c r="N6" s="578" t="s">
        <v>192</v>
      </c>
    </row>
    <row r="7" spans="1:14" ht="15.75" thickBot="1">
      <c r="A7" s="373" t="str">
        <f>'Food &amp; Bev.'!A7</f>
        <v>GENERAL CUSTOMER INFORMATION</v>
      </c>
      <c r="B7" s="374"/>
      <c r="C7" s="374"/>
      <c r="D7" s="374"/>
      <c r="E7" s="374"/>
      <c r="F7" s="374"/>
      <c r="G7" s="374"/>
      <c r="H7" s="374"/>
      <c r="I7" s="374"/>
      <c r="J7" s="374"/>
      <c r="K7" s="374"/>
      <c r="L7" s="374"/>
      <c r="M7" s="374"/>
      <c r="N7" s="579"/>
    </row>
    <row r="8" spans="1:14" ht="13.5" thickBot="1">
      <c r="A8" s="181" t="s">
        <v>41</v>
      </c>
      <c r="B8" s="317"/>
      <c r="C8" s="42"/>
      <c r="D8" s="42"/>
      <c r="E8" s="375"/>
      <c r="F8" s="375"/>
      <c r="G8" s="375"/>
      <c r="H8" s="375"/>
      <c r="I8" s="375"/>
      <c r="J8" s="43"/>
      <c r="K8" s="43"/>
      <c r="L8" s="376" t="s">
        <v>40</v>
      </c>
      <c r="M8" s="377"/>
      <c r="N8" s="579"/>
    </row>
    <row r="9" spans="1:14">
      <c r="A9" s="182" t="s">
        <v>42</v>
      </c>
      <c r="B9" s="51"/>
      <c r="C9" s="44"/>
      <c r="D9" s="44"/>
      <c r="E9" s="361"/>
      <c r="F9" s="361"/>
      <c r="G9" s="361"/>
      <c r="H9" s="361"/>
      <c r="I9" s="361"/>
      <c r="J9" s="43"/>
      <c r="K9" s="43"/>
      <c r="L9" s="357"/>
      <c r="M9" s="358"/>
      <c r="N9" s="579"/>
    </row>
    <row r="10" spans="1:14" ht="13.5" thickBot="1">
      <c r="A10" s="182" t="s">
        <v>43</v>
      </c>
      <c r="B10" s="51"/>
      <c r="C10" s="44"/>
      <c r="D10" s="44"/>
      <c r="E10" s="361"/>
      <c r="F10" s="361"/>
      <c r="G10" s="361"/>
      <c r="H10" s="361"/>
      <c r="I10" s="361"/>
      <c r="J10" s="43"/>
      <c r="K10" s="43"/>
      <c r="L10" s="359"/>
      <c r="M10" s="360"/>
      <c r="N10" s="579"/>
    </row>
    <row r="11" spans="1:14">
      <c r="A11" s="182" t="s">
        <v>44</v>
      </c>
      <c r="B11" s="51"/>
      <c r="C11" s="44"/>
      <c r="D11" s="44"/>
      <c r="E11" s="361"/>
      <c r="F11" s="361"/>
      <c r="G11" s="361"/>
      <c r="H11" s="361"/>
      <c r="I11" s="361"/>
      <c r="J11" s="45" t="s">
        <v>181</v>
      </c>
      <c r="K11" s="362"/>
      <c r="L11" s="362"/>
      <c r="M11" s="362"/>
      <c r="N11" s="579"/>
    </row>
    <row r="12" spans="1:14">
      <c r="A12" s="182" t="s">
        <v>45</v>
      </c>
      <c r="B12" s="51"/>
      <c r="C12" s="44"/>
      <c r="D12" s="44"/>
      <c r="E12" s="361"/>
      <c r="F12" s="361"/>
      <c r="G12" s="361"/>
      <c r="H12" s="361"/>
      <c r="I12" s="361"/>
      <c r="J12" s="495" t="s">
        <v>50</v>
      </c>
      <c r="K12" s="495"/>
      <c r="L12" s="241"/>
      <c r="M12" s="241"/>
      <c r="N12" s="579"/>
    </row>
    <row r="13" spans="1:14">
      <c r="A13" s="182" t="s">
        <v>46</v>
      </c>
      <c r="B13" s="51"/>
      <c r="C13" s="44"/>
      <c r="D13" s="44"/>
      <c r="E13" s="361"/>
      <c r="F13" s="361"/>
      <c r="G13" s="361"/>
      <c r="H13" s="361"/>
      <c r="I13" s="361"/>
      <c r="J13" s="45" t="s">
        <v>51</v>
      </c>
      <c r="K13" s="362"/>
      <c r="L13" s="362"/>
      <c r="M13" s="362"/>
      <c r="N13" s="579"/>
    </row>
    <row r="14" spans="1:14">
      <c r="A14" s="182" t="s">
        <v>47</v>
      </c>
      <c r="B14" s="51"/>
      <c r="C14" s="44"/>
      <c r="D14" s="44"/>
      <c r="E14" s="361"/>
      <c r="F14" s="361"/>
      <c r="G14" s="361"/>
      <c r="H14" s="361"/>
      <c r="I14" s="361"/>
      <c r="J14" s="45" t="s">
        <v>5</v>
      </c>
      <c r="K14" s="362"/>
      <c r="L14" s="362"/>
      <c r="M14" s="362"/>
      <c r="N14" s="579"/>
    </row>
    <row r="15" spans="1:14">
      <c r="A15" s="183" t="s">
        <v>48</v>
      </c>
      <c r="B15" s="318"/>
      <c r="C15" s="46"/>
      <c r="D15" s="46"/>
      <c r="E15" s="393"/>
      <c r="F15" s="393"/>
      <c r="G15" s="393"/>
      <c r="H15" s="393"/>
      <c r="I15" s="393"/>
      <c r="J15" s="47"/>
      <c r="K15" s="394"/>
      <c r="L15" s="394"/>
      <c r="M15" s="394"/>
      <c r="N15" s="579"/>
    </row>
    <row r="16" spans="1:14">
      <c r="A16" s="184"/>
      <c r="B16" s="44"/>
      <c r="C16" s="44"/>
      <c r="D16" s="44"/>
      <c r="E16" s="43"/>
      <c r="F16" s="43"/>
      <c r="G16" s="43"/>
      <c r="H16" s="43"/>
      <c r="I16" s="43"/>
      <c r="J16" s="44"/>
      <c r="K16" s="44"/>
      <c r="L16" s="44"/>
      <c r="M16" s="43"/>
      <c r="N16" s="579"/>
    </row>
    <row r="17" spans="1:14" ht="15" customHeight="1">
      <c r="A17" s="389" t="s">
        <v>52</v>
      </c>
      <c r="B17" s="390"/>
      <c r="C17" s="390"/>
      <c r="D17" s="390"/>
      <c r="E17" s="390"/>
      <c r="F17" s="390"/>
      <c r="G17" s="390"/>
      <c r="H17" s="390"/>
      <c r="I17" s="390"/>
      <c r="J17" s="390"/>
      <c r="K17" s="390"/>
      <c r="L17" s="390"/>
      <c r="M17" s="390"/>
      <c r="N17" s="579"/>
    </row>
    <row r="18" spans="1:14" ht="12.75" customHeight="1">
      <c r="A18" s="185" t="s">
        <v>53</v>
      </c>
      <c r="B18" s="52"/>
      <c r="C18" s="556" t="s">
        <v>58</v>
      </c>
      <c r="D18" s="556"/>
      <c r="E18" s="556"/>
      <c r="F18" s="556"/>
      <c r="G18" s="556"/>
      <c r="H18" s="74" t="s">
        <v>61</v>
      </c>
      <c r="I18" s="397" t="s">
        <v>300</v>
      </c>
      <c r="J18" s="397"/>
      <c r="K18" s="397"/>
      <c r="L18" s="397"/>
      <c r="M18" s="397"/>
      <c r="N18" s="579"/>
    </row>
    <row r="19" spans="1:14">
      <c r="A19" s="242" t="s">
        <v>56</v>
      </c>
      <c r="B19" s="327"/>
      <c r="C19" s="43" t="s">
        <v>57</v>
      </c>
      <c r="D19" s="43"/>
      <c r="E19" s="48"/>
      <c r="F19" s="43"/>
      <c r="G19" s="49"/>
      <c r="H19" s="278" t="s">
        <v>353</v>
      </c>
      <c r="I19" s="278"/>
      <c r="J19" s="278"/>
      <c r="K19" s="316">
        <f>+'DATOS MAESTROS'!B6</f>
        <v>45847</v>
      </c>
      <c r="L19" s="395"/>
      <c r="M19" s="613"/>
      <c r="N19" s="579"/>
    </row>
    <row r="20" spans="1:14">
      <c r="A20" s="185" t="s">
        <v>54</v>
      </c>
      <c r="B20" s="52"/>
      <c r="C20" s="556">
        <v>21000089</v>
      </c>
      <c r="D20" s="607"/>
      <c r="E20" s="556"/>
      <c r="F20" s="556"/>
      <c r="G20" s="556"/>
      <c r="H20" s="43"/>
      <c r="I20" s="43"/>
      <c r="J20" s="43"/>
      <c r="K20" s="50"/>
      <c r="L20" s="50"/>
      <c r="M20" s="43"/>
      <c r="N20" s="579"/>
    </row>
    <row r="21" spans="1:14" ht="15">
      <c r="A21" s="389" t="s">
        <v>59</v>
      </c>
      <c r="B21" s="390"/>
      <c r="C21" s="390"/>
      <c r="D21" s="390"/>
      <c r="E21" s="390"/>
      <c r="F21" s="390"/>
      <c r="G21" s="390"/>
      <c r="H21" s="390"/>
      <c r="I21" s="390"/>
      <c r="J21" s="390"/>
      <c r="K21" s="390"/>
      <c r="L21" s="390"/>
      <c r="M21" s="390"/>
      <c r="N21" s="579"/>
    </row>
    <row r="22" spans="1:14">
      <c r="A22" s="608" t="s">
        <v>355</v>
      </c>
      <c r="B22" s="609"/>
      <c r="C22" s="609"/>
      <c r="D22" s="609"/>
      <c r="E22" s="609"/>
      <c r="F22" s="609"/>
      <c r="G22" s="609"/>
      <c r="H22" s="609"/>
      <c r="I22" s="609"/>
      <c r="J22" s="609"/>
      <c r="K22" s="609"/>
      <c r="L22" s="609"/>
      <c r="M22" s="609"/>
      <c r="N22" s="579"/>
    </row>
    <row r="23" spans="1:14" ht="13.5" thickBot="1">
      <c r="A23" s="185" t="s">
        <v>61</v>
      </c>
      <c r="B23" s="52"/>
      <c r="C23" s="43" t="s">
        <v>9</v>
      </c>
      <c r="D23" s="43"/>
      <c r="E23" s="43"/>
      <c r="F23" s="43"/>
      <c r="G23" s="43"/>
      <c r="H23" s="43"/>
      <c r="I23" s="51"/>
      <c r="J23" s="51"/>
      <c r="K23" s="43"/>
      <c r="L23" s="43"/>
      <c r="M23" s="43"/>
      <c r="N23" s="579"/>
    </row>
    <row r="24" spans="1:14">
      <c r="A24" s="186"/>
      <c r="B24" s="321"/>
      <c r="C24" s="52"/>
      <c r="D24" s="52"/>
      <c r="E24" s="53"/>
      <c r="F24" s="53"/>
      <c r="G24" s="44"/>
      <c r="H24" s="403" t="s">
        <v>62</v>
      </c>
      <c r="I24" s="404"/>
      <c r="J24" s="405"/>
      <c r="K24" s="405"/>
      <c r="L24" s="405"/>
      <c r="M24" s="405"/>
      <c r="N24" s="579"/>
    </row>
    <row r="25" spans="1:14" ht="13.5" thickBot="1">
      <c r="A25" s="184"/>
      <c r="B25" s="44"/>
      <c r="C25" s="44"/>
      <c r="D25" s="44"/>
      <c r="E25" s="43"/>
      <c r="F25" s="43"/>
      <c r="G25" s="43"/>
      <c r="H25" s="403"/>
      <c r="I25" s="406"/>
      <c r="J25" s="407"/>
      <c r="K25" s="407"/>
      <c r="L25" s="407"/>
      <c r="M25" s="407"/>
      <c r="N25" s="579"/>
    </row>
    <row r="26" spans="1:14" ht="12.75" customHeight="1">
      <c r="A26" s="184"/>
      <c r="B26" s="44"/>
      <c r="C26" s="408" t="s">
        <v>64</v>
      </c>
      <c r="D26" s="408"/>
      <c r="E26" s="43"/>
      <c r="F26" s="43"/>
      <c r="G26" s="43"/>
      <c r="H26" s="43"/>
      <c r="I26" s="409" t="s">
        <v>63</v>
      </c>
      <c r="J26" s="409"/>
      <c r="K26" s="409"/>
      <c r="L26" s="409"/>
      <c r="M26" s="409"/>
      <c r="N26" s="579"/>
    </row>
    <row r="27" spans="1:14" ht="12.75" customHeight="1" thickBot="1">
      <c r="A27" s="184"/>
      <c r="B27" s="44"/>
      <c r="C27" s="54" t="s">
        <v>1</v>
      </c>
      <c r="D27" s="55"/>
      <c r="F27" s="56" t="s">
        <v>65</v>
      </c>
      <c r="G27" s="57"/>
      <c r="H27" s="43"/>
      <c r="I27" s="58"/>
      <c r="J27" s="58"/>
      <c r="K27" s="58"/>
      <c r="L27" s="58"/>
      <c r="M27" s="58"/>
      <c r="N27" s="579"/>
    </row>
    <row r="28" spans="1:14">
      <c r="A28" s="187"/>
      <c r="C28" s="56" t="s">
        <v>3</v>
      </c>
      <c r="D28" s="55"/>
      <c r="F28" s="56"/>
      <c r="G28" s="56"/>
      <c r="H28" s="51"/>
      <c r="I28" s="51"/>
      <c r="J28" s="410"/>
      <c r="K28" s="410"/>
      <c r="L28" s="410"/>
      <c r="M28" s="410"/>
      <c r="N28" s="579"/>
    </row>
    <row r="29" spans="1:14" ht="13.5" thickBot="1">
      <c r="A29" s="187"/>
      <c r="C29" s="59" t="s">
        <v>2</v>
      </c>
      <c r="D29" s="55"/>
      <c r="F29" s="56" t="s">
        <v>66</v>
      </c>
      <c r="G29" s="57"/>
      <c r="H29" s="43"/>
      <c r="I29" s="43"/>
      <c r="J29" s="411" t="s">
        <v>67</v>
      </c>
      <c r="K29" s="411"/>
      <c r="L29" s="411"/>
      <c r="M29" s="411"/>
      <c r="N29" s="579"/>
    </row>
    <row r="30" spans="1:14">
      <c r="A30" s="187"/>
      <c r="H30" s="43"/>
      <c r="I30" s="43"/>
      <c r="J30" s="60"/>
      <c r="K30" s="60"/>
      <c r="L30" s="60"/>
      <c r="M30" s="60"/>
      <c r="N30" s="579"/>
    </row>
    <row r="31" spans="1:14">
      <c r="A31" s="187"/>
      <c r="C31" s="56"/>
      <c r="D31" s="44"/>
      <c r="F31" s="56"/>
      <c r="G31" s="56"/>
      <c r="H31" s="43"/>
      <c r="I31" s="43"/>
      <c r="J31" s="60"/>
      <c r="K31" s="60"/>
      <c r="L31" s="60"/>
      <c r="M31" s="60"/>
      <c r="N31" s="579"/>
    </row>
    <row r="32" spans="1:14" ht="12.75" customHeight="1">
      <c r="A32" s="416" t="s">
        <v>69</v>
      </c>
      <c r="B32" s="417"/>
      <c r="C32" s="417"/>
      <c r="D32" s="417"/>
      <c r="E32" s="417"/>
      <c r="F32" s="417"/>
      <c r="G32" s="417"/>
      <c r="H32" s="417"/>
      <c r="I32" s="51"/>
      <c r="J32" s="394"/>
      <c r="K32" s="394"/>
      <c r="L32" s="394"/>
      <c r="M32" s="394"/>
      <c r="N32" s="579"/>
    </row>
    <row r="33" spans="1:14" ht="12.75" customHeight="1">
      <c r="A33" s="416"/>
      <c r="B33" s="417"/>
      <c r="C33" s="417"/>
      <c r="D33" s="417"/>
      <c r="E33" s="417"/>
      <c r="F33" s="417"/>
      <c r="G33" s="417"/>
      <c r="H33" s="417"/>
      <c r="I33" s="61"/>
      <c r="J33" s="497" t="s">
        <v>68</v>
      </c>
      <c r="K33" s="497"/>
      <c r="L33" s="497"/>
      <c r="M33" s="497"/>
      <c r="N33" s="579"/>
    </row>
    <row r="34" spans="1:14">
      <c r="A34" s="418"/>
      <c r="B34" s="419"/>
      <c r="C34" s="419"/>
      <c r="D34" s="419"/>
      <c r="E34" s="419"/>
      <c r="F34" s="419"/>
      <c r="G34" s="419"/>
      <c r="H34" s="419"/>
      <c r="I34" s="63"/>
      <c r="J34" s="499"/>
      <c r="K34" s="499"/>
      <c r="L34" s="499"/>
      <c r="M34" s="499"/>
      <c r="N34" s="579"/>
    </row>
    <row r="35" spans="1:14" ht="15">
      <c r="A35" s="537" t="s">
        <v>70</v>
      </c>
      <c r="B35" s="538"/>
      <c r="C35" s="539"/>
      <c r="D35" s="539"/>
      <c r="E35" s="539"/>
      <c r="F35" s="539"/>
      <c r="G35" s="539"/>
      <c r="H35" s="539"/>
      <c r="I35" s="539"/>
      <c r="J35" s="539"/>
      <c r="K35" s="539"/>
      <c r="L35" s="539"/>
      <c r="M35" s="540"/>
      <c r="N35" s="579"/>
    </row>
    <row r="36" spans="1:14" ht="24" customHeight="1">
      <c r="A36" s="541" t="s">
        <v>71</v>
      </c>
      <c r="B36" s="542"/>
      <c r="C36" s="542"/>
      <c r="D36" s="542"/>
      <c r="E36" s="542"/>
      <c r="F36" s="542"/>
      <c r="G36" s="542"/>
      <c r="H36" s="542"/>
      <c r="I36" s="542"/>
      <c r="J36" s="542"/>
      <c r="K36" s="542"/>
      <c r="L36" s="542"/>
      <c r="M36" s="542"/>
      <c r="N36" s="579"/>
    </row>
    <row r="37" spans="1:14" ht="19.5" customHeight="1">
      <c r="A37" s="401"/>
      <c r="B37" s="402"/>
      <c r="C37" s="402"/>
      <c r="D37" s="402"/>
      <c r="E37" s="402"/>
      <c r="F37" s="402"/>
      <c r="G37" s="402"/>
      <c r="H37" s="402"/>
      <c r="I37" s="402"/>
      <c r="J37" s="402"/>
      <c r="K37" s="402"/>
      <c r="L37" s="402"/>
      <c r="M37" s="402"/>
      <c r="N37" s="579"/>
    </row>
    <row r="38" spans="1:14" ht="18.75" customHeight="1">
      <c r="A38" s="543"/>
      <c r="B38" s="544"/>
      <c r="C38" s="544"/>
      <c r="D38" s="544"/>
      <c r="E38" s="544"/>
      <c r="F38" s="544"/>
      <c r="G38" s="544"/>
      <c r="H38" s="544"/>
      <c r="I38" s="544"/>
      <c r="J38" s="544"/>
      <c r="K38" s="544"/>
      <c r="L38" s="544"/>
      <c r="M38" s="544"/>
      <c r="N38" s="579"/>
    </row>
    <row r="39" spans="1:14">
      <c r="A39" s="64"/>
      <c r="B39" s="141"/>
      <c r="C39" s="34"/>
      <c r="D39" s="34"/>
      <c r="E39" s="34"/>
      <c r="F39" s="34"/>
      <c r="G39" s="34"/>
      <c r="H39" s="34"/>
      <c r="I39" s="34"/>
      <c r="J39" s="34"/>
      <c r="K39" s="34"/>
      <c r="L39" s="34"/>
      <c r="M39" s="34"/>
      <c r="N39" s="579"/>
    </row>
    <row r="40" spans="1:14" ht="18">
      <c r="A40" s="429" t="s">
        <v>193</v>
      </c>
      <c r="B40" s="430"/>
      <c r="C40" s="430"/>
      <c r="D40" s="430"/>
      <c r="E40" s="431"/>
      <c r="F40" s="431"/>
      <c r="G40" s="431"/>
      <c r="H40" s="431"/>
      <c r="I40" s="431"/>
      <c r="J40" s="431"/>
      <c r="K40" s="431"/>
      <c r="L40" s="431"/>
      <c r="M40" s="431"/>
      <c r="N40" s="579"/>
    </row>
    <row r="41" spans="1:14" ht="21.75" customHeight="1">
      <c r="A41" s="565" t="s">
        <v>74</v>
      </c>
      <c r="B41" s="563"/>
      <c r="C41" s="563"/>
      <c r="D41" s="563"/>
      <c r="E41" s="563"/>
      <c r="F41" s="566"/>
      <c r="G41" s="562" t="s">
        <v>183</v>
      </c>
      <c r="H41" s="563"/>
      <c r="I41" s="563"/>
      <c r="J41" s="563"/>
      <c r="K41" s="563"/>
      <c r="L41" s="563"/>
      <c r="M41" s="563"/>
      <c r="N41" s="579"/>
    </row>
    <row r="42" spans="1:14" ht="36">
      <c r="A42" s="65" t="str">
        <f>+'DATOS MAESTROS'!$B$9</f>
        <v>N/A</v>
      </c>
      <c r="B42" s="65">
        <f>+'DATOS MAESTROS'!$B$10</f>
        <v>45854</v>
      </c>
      <c r="C42" s="65">
        <f>+'DATOS MAESTROS'!$B$11</f>
        <v>45855</v>
      </c>
      <c r="D42" s="65">
        <f>+'DATOS MAESTROS'!$B$12</f>
        <v>45856</v>
      </c>
      <c r="E42" s="65" t="e">
        <f>+'DATOS MAESTROS'!#REF!</f>
        <v>#REF!</v>
      </c>
      <c r="F42" s="66" t="s">
        <v>4</v>
      </c>
      <c r="G42" s="601" t="s">
        <v>194</v>
      </c>
      <c r="H42" s="602"/>
      <c r="I42" s="602"/>
      <c r="J42" s="603"/>
      <c r="K42" s="253" t="s">
        <v>184</v>
      </c>
      <c r="L42" s="250" t="s">
        <v>195</v>
      </c>
      <c r="M42" s="254" t="s">
        <v>186</v>
      </c>
      <c r="N42" s="579"/>
    </row>
    <row r="43" spans="1:14" ht="34.5" customHeight="1" thickBot="1">
      <c r="A43" s="130"/>
      <c r="B43" s="329"/>
      <c r="C43" s="131"/>
      <c r="D43" s="131"/>
      <c r="E43" s="70"/>
      <c r="F43" s="132">
        <f>SUM(A43:E43)</f>
        <v>0</v>
      </c>
      <c r="G43" s="588" t="s">
        <v>196</v>
      </c>
      <c r="H43" s="589"/>
      <c r="I43" s="589"/>
      <c r="J43" s="590"/>
      <c r="K43" s="255" t="s">
        <v>28</v>
      </c>
      <c r="L43" s="256"/>
      <c r="M43" s="13">
        <f>+L43*F43</f>
        <v>0</v>
      </c>
      <c r="N43" s="579"/>
    </row>
    <row r="44" spans="1:14" ht="12.75" customHeight="1">
      <c r="A44" s="591" t="s">
        <v>197</v>
      </c>
      <c r="B44" s="592"/>
      <c r="C44" s="593"/>
      <c r="D44" s="593"/>
      <c r="E44" s="593"/>
      <c r="F44" s="593"/>
      <c r="G44" s="593"/>
      <c r="H44" s="593"/>
      <c r="I44" s="594"/>
      <c r="J44" s="585" t="s">
        <v>198</v>
      </c>
      <c r="K44" s="586"/>
      <c r="L44" s="587"/>
      <c r="M44" s="14">
        <f>+M43</f>
        <v>0</v>
      </c>
      <c r="N44" s="579"/>
    </row>
    <row r="45" spans="1:14" ht="12.75" customHeight="1">
      <c r="A45" s="598" t="s">
        <v>155</v>
      </c>
      <c r="B45" s="599"/>
      <c r="C45" s="599"/>
      <c r="D45" s="599"/>
      <c r="E45" s="599"/>
      <c r="F45" s="599"/>
      <c r="G45" s="599"/>
      <c r="H45" s="599"/>
      <c r="I45" s="600"/>
      <c r="J45" s="604" t="s">
        <v>199</v>
      </c>
      <c r="K45" s="605"/>
      <c r="L45" s="606"/>
      <c r="M45" s="15">
        <f>+M44*0.15</f>
        <v>0</v>
      </c>
      <c r="N45" s="579"/>
    </row>
    <row r="46" spans="1:14" ht="12.75" customHeight="1">
      <c r="A46" s="610" t="s">
        <v>190</v>
      </c>
      <c r="B46" s="611"/>
      <c r="C46" s="611"/>
      <c r="D46" s="611"/>
      <c r="E46" s="611"/>
      <c r="F46" s="611"/>
      <c r="G46" s="611"/>
      <c r="H46" s="611"/>
      <c r="I46" s="612"/>
      <c r="J46" s="604" t="s">
        <v>163</v>
      </c>
      <c r="K46" s="605"/>
      <c r="L46" s="606"/>
      <c r="M46" s="16">
        <f>+M44*0.16</f>
        <v>0</v>
      </c>
      <c r="N46" s="579"/>
    </row>
    <row r="47" spans="1:14" ht="13.5" customHeight="1" thickBot="1">
      <c r="A47" s="133"/>
      <c r="B47" s="134"/>
      <c r="C47" s="134"/>
      <c r="D47" s="134"/>
      <c r="E47" s="134"/>
      <c r="F47" s="134"/>
      <c r="G47" s="134"/>
      <c r="H47" s="134"/>
      <c r="I47" s="134"/>
      <c r="J47" s="581" t="s">
        <v>189</v>
      </c>
      <c r="K47" s="582"/>
      <c r="L47" s="583"/>
      <c r="M47" s="17">
        <f>SUM(M44:M46)</f>
        <v>0</v>
      </c>
      <c r="N47" s="579"/>
    </row>
    <row r="48" spans="1:14">
      <c r="A48" s="595"/>
      <c r="B48" s="596"/>
      <c r="C48" s="597"/>
      <c r="D48" s="597"/>
      <c r="E48" s="597"/>
      <c r="F48" s="597"/>
      <c r="G48" s="597"/>
      <c r="H48" s="597"/>
      <c r="I48" s="597"/>
      <c r="J48" s="597"/>
      <c r="K48" s="597"/>
      <c r="L48" s="597"/>
      <c r="M48" s="597"/>
      <c r="N48" s="579"/>
    </row>
    <row r="49" spans="1:14" ht="12.75" customHeight="1">
      <c r="A49" s="584" t="s">
        <v>356</v>
      </c>
      <c r="B49" s="584"/>
      <c r="C49" s="584"/>
      <c r="D49" s="584"/>
      <c r="E49" s="584"/>
      <c r="F49" s="584"/>
      <c r="G49" s="584"/>
      <c r="H49" s="584"/>
      <c r="I49" s="584"/>
      <c r="J49" s="584"/>
      <c r="K49" s="584"/>
      <c r="L49" s="584"/>
      <c r="M49" s="584"/>
      <c r="N49" s="579"/>
    </row>
    <row r="50" spans="1:14" ht="12.75" customHeight="1">
      <c r="A50" s="574"/>
      <c r="B50" s="575"/>
      <c r="C50" s="575"/>
      <c r="D50" s="575"/>
      <c r="E50" s="575"/>
      <c r="F50" s="575"/>
      <c r="G50" s="575"/>
      <c r="H50" s="575"/>
      <c r="I50" s="575"/>
      <c r="J50" s="575"/>
      <c r="K50" s="575"/>
      <c r="L50" s="575"/>
      <c r="M50" s="575"/>
      <c r="N50" s="579"/>
    </row>
    <row r="51" spans="1:14" ht="12.75" customHeight="1">
      <c r="A51" s="576"/>
      <c r="B51" s="577"/>
      <c r="C51" s="577"/>
      <c r="D51" s="577"/>
      <c r="E51" s="577"/>
      <c r="F51" s="577"/>
      <c r="G51" s="577"/>
      <c r="H51" s="577"/>
      <c r="I51" s="577"/>
      <c r="J51" s="577"/>
      <c r="K51" s="577"/>
      <c r="L51" s="577"/>
      <c r="M51" s="577"/>
      <c r="N51" s="579"/>
    </row>
    <row r="52" spans="1:14" ht="12.75" customHeight="1">
      <c r="A52" s="576"/>
      <c r="B52" s="577"/>
      <c r="C52" s="577"/>
      <c r="D52" s="577"/>
      <c r="E52" s="577"/>
      <c r="F52" s="577"/>
      <c r="G52" s="577"/>
      <c r="H52" s="577"/>
      <c r="I52" s="577"/>
      <c r="J52" s="577"/>
      <c r="K52" s="577"/>
      <c r="L52" s="577"/>
      <c r="M52" s="577"/>
      <c r="N52" s="579"/>
    </row>
    <row r="53" spans="1:14" ht="12.75" customHeight="1">
      <c r="A53" s="314"/>
      <c r="B53" s="315"/>
      <c r="C53" s="315"/>
      <c r="D53" s="315"/>
      <c r="E53" s="315"/>
      <c r="F53" s="315"/>
      <c r="G53" s="315"/>
      <c r="H53" s="315"/>
      <c r="I53" s="315"/>
      <c r="J53" s="315"/>
      <c r="K53" s="315"/>
      <c r="L53" s="315"/>
      <c r="M53" s="315"/>
      <c r="N53" s="579"/>
    </row>
    <row r="54" spans="1:14" ht="13.5" thickBot="1">
      <c r="A54" s="517"/>
      <c r="B54" s="518"/>
      <c r="C54" s="518"/>
      <c r="D54" s="518"/>
      <c r="E54" s="518"/>
      <c r="F54" s="518"/>
      <c r="G54" s="518"/>
      <c r="H54" s="518"/>
      <c r="I54" s="518"/>
      <c r="J54" s="518"/>
      <c r="K54" s="518"/>
      <c r="L54" s="518"/>
      <c r="M54" s="518"/>
      <c r="N54" s="579"/>
    </row>
    <row r="55" spans="1:14" s="30" customFormat="1" ht="32.25" customHeight="1">
      <c r="A55" s="502" t="s">
        <v>177</v>
      </c>
      <c r="B55" s="503"/>
      <c r="C55" s="503"/>
      <c r="D55" s="503"/>
      <c r="E55" s="503"/>
      <c r="F55" s="503"/>
      <c r="G55" s="503"/>
      <c r="H55" s="503"/>
      <c r="I55" s="503"/>
      <c r="J55" s="503"/>
      <c r="K55" s="503"/>
      <c r="L55" s="503"/>
      <c r="M55" s="503"/>
      <c r="N55" s="579"/>
    </row>
    <row r="56" spans="1:14" s="30" customFormat="1" ht="18.75" thickBot="1">
      <c r="A56" s="504" t="s">
        <v>30</v>
      </c>
      <c r="B56" s="505"/>
      <c r="C56" s="505"/>
      <c r="D56" s="505"/>
      <c r="E56" s="505"/>
      <c r="F56" s="505"/>
      <c r="G56" s="505"/>
      <c r="H56" s="505"/>
      <c r="I56" s="505"/>
      <c r="J56" s="505"/>
      <c r="K56" s="505"/>
      <c r="L56" s="505"/>
      <c r="M56" s="505"/>
      <c r="N56" s="580"/>
    </row>
  </sheetData>
  <sheetProtection algorithmName="SHA-512" hashValue="vRjHvnksZqnqduToLiA58BN4J1xifCxitrbXKKBfP+/a9ImR69lXnUOEB1kC+dUN0SXiWdte6jtWsobdO5dVFQ==" saltValue="+BvAzQRs2oWHPuEG5FTjQQ==" spinCount="100000" sheet="1" objects="1" scenarios="1"/>
  <mergeCells count="61">
    <mergeCell ref="A54:M54"/>
    <mergeCell ref="F3:J3"/>
    <mergeCell ref="F4:J4"/>
    <mergeCell ref="J12:K12"/>
    <mergeCell ref="J33:M34"/>
    <mergeCell ref="A32:H34"/>
    <mergeCell ref="J46:L46"/>
    <mergeCell ref="C20:G20"/>
    <mergeCell ref="A21:M21"/>
    <mergeCell ref="A22:M22"/>
    <mergeCell ref="H24:H25"/>
    <mergeCell ref="I24:M25"/>
    <mergeCell ref="A46:I46"/>
    <mergeCell ref="C26:D26"/>
    <mergeCell ref="I26:M26"/>
    <mergeCell ref="L19:M19"/>
    <mergeCell ref="A55:M55"/>
    <mergeCell ref="A56:M56"/>
    <mergeCell ref="J28:M28"/>
    <mergeCell ref="J29:M29"/>
    <mergeCell ref="J32:M32"/>
    <mergeCell ref="G43:J43"/>
    <mergeCell ref="A44:I44"/>
    <mergeCell ref="A35:M35"/>
    <mergeCell ref="A36:M38"/>
    <mergeCell ref="A48:M48"/>
    <mergeCell ref="A45:I45"/>
    <mergeCell ref="G42:J42"/>
    <mergeCell ref="A40:M40"/>
    <mergeCell ref="A41:F41"/>
    <mergeCell ref="G41:M41"/>
    <mergeCell ref="J45:L45"/>
    <mergeCell ref="E15:I15"/>
    <mergeCell ref="K15:M15"/>
    <mergeCell ref="A17:M17"/>
    <mergeCell ref="C18:G18"/>
    <mergeCell ref="I18:M18"/>
    <mergeCell ref="L8:M8"/>
    <mergeCell ref="E9:I9"/>
    <mergeCell ref="E12:I12"/>
    <mergeCell ref="E13:I13"/>
    <mergeCell ref="K13:M13"/>
    <mergeCell ref="E10:I10"/>
    <mergeCell ref="E11:I11"/>
    <mergeCell ref="K11:M11"/>
    <mergeCell ref="A50:M50"/>
    <mergeCell ref="A51:M51"/>
    <mergeCell ref="A52:M52"/>
    <mergeCell ref="L2:N3"/>
    <mergeCell ref="A5:N5"/>
    <mergeCell ref="I6:J6"/>
    <mergeCell ref="K6:M6"/>
    <mergeCell ref="N6:N56"/>
    <mergeCell ref="J47:L47"/>
    <mergeCell ref="A49:M49"/>
    <mergeCell ref="J44:L44"/>
    <mergeCell ref="L9:M10"/>
    <mergeCell ref="E14:I14"/>
    <mergeCell ref="K14:M14"/>
    <mergeCell ref="A7:M7"/>
    <mergeCell ref="E8:I8"/>
  </mergeCells>
  <printOptions horizontalCentered="1"/>
  <pageMargins left="0.39370078740157483" right="0.39370078740157483" top="0.39370078740157483" bottom="0.39370078740157483" header="0" footer="0"/>
  <pageSetup scale="70" fitToHeight="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CDAD8-C50A-404C-B62B-8E9D5CA4C70B}">
  <sheetPr>
    <tabColor rgb="FF990033"/>
    <pageSetUpPr fitToPage="1"/>
  </sheetPr>
  <dimension ref="A1:N55"/>
  <sheetViews>
    <sheetView showGridLines="0" zoomScaleNormal="100" workbookViewId="0">
      <selection activeCell="F42" sqref="F42"/>
    </sheetView>
  </sheetViews>
  <sheetFormatPr baseColWidth="10" defaultRowHeight="12.75"/>
  <cols>
    <col min="1" max="2" width="10.85546875" style="33" customWidth="1"/>
    <col min="3" max="4" width="9.28515625" style="33" customWidth="1"/>
    <col min="5" max="5" width="9.85546875" style="33" customWidth="1"/>
    <col min="6" max="12" width="11.42578125" style="33"/>
    <col min="13" max="13" width="14.28515625" style="33" customWidth="1"/>
    <col min="14" max="14" width="7.7109375" style="33" customWidth="1"/>
    <col min="15" max="16384" width="11.42578125" style="33"/>
  </cols>
  <sheetData>
    <row r="1" spans="1:14" ht="48.75" customHeight="1">
      <c r="A1" s="32"/>
      <c r="B1" s="32"/>
      <c r="C1" s="32"/>
      <c r="D1" s="32"/>
      <c r="E1" s="29"/>
      <c r="F1" s="29"/>
      <c r="G1" s="29"/>
      <c r="H1" s="29"/>
      <c r="I1" s="29"/>
      <c r="J1" s="29"/>
      <c r="K1" s="29"/>
      <c r="L1" s="29"/>
      <c r="M1" s="29"/>
      <c r="N1" s="29"/>
    </row>
    <row r="2" spans="1:14" ht="15" customHeight="1">
      <c r="A2" s="30"/>
      <c r="B2" s="30"/>
      <c r="C2" s="30"/>
      <c r="D2" s="30"/>
      <c r="E2" s="30"/>
      <c r="F2" s="34"/>
      <c r="G2" s="35"/>
      <c r="H2" s="35"/>
      <c r="I2" s="35"/>
      <c r="J2" s="35"/>
      <c r="K2" s="35"/>
      <c r="L2" s="524"/>
      <c r="M2" s="524"/>
      <c r="N2" s="524"/>
    </row>
    <row r="3" spans="1:14" ht="15" customHeight="1">
      <c r="A3" s="30"/>
      <c r="B3" s="30"/>
      <c r="C3" s="30"/>
      <c r="D3" s="30"/>
      <c r="E3" s="36"/>
      <c r="F3" s="466" t="s">
        <v>328</v>
      </c>
      <c r="G3" s="466"/>
      <c r="H3" s="466"/>
      <c r="I3" s="466"/>
      <c r="J3" s="466"/>
      <c r="K3" s="247"/>
      <c r="L3" s="524"/>
      <c r="M3" s="524"/>
      <c r="N3" s="524"/>
    </row>
    <row r="4" spans="1:14" ht="30" customHeight="1" thickBot="1">
      <c r="A4" s="30"/>
      <c r="B4" s="30"/>
      <c r="C4" s="30"/>
      <c r="D4" s="30"/>
      <c r="E4" s="30"/>
      <c r="F4" s="567" t="s">
        <v>35</v>
      </c>
      <c r="G4" s="567"/>
      <c r="H4" s="567"/>
      <c r="I4" s="567"/>
      <c r="J4" s="567"/>
      <c r="K4" s="248"/>
      <c r="L4" s="34"/>
      <c r="M4" s="37"/>
      <c r="N4" s="30"/>
    </row>
    <row r="5" spans="1:14" ht="36.75" customHeight="1" thickBot="1">
      <c r="A5" s="363" t="s">
        <v>36</v>
      </c>
      <c r="B5" s="364"/>
      <c r="C5" s="364"/>
      <c r="D5" s="364"/>
      <c r="E5" s="364"/>
      <c r="F5" s="364"/>
      <c r="G5" s="364"/>
      <c r="H5" s="364"/>
      <c r="I5" s="364"/>
      <c r="J5" s="364"/>
      <c r="K5" s="364"/>
      <c r="L5" s="364"/>
      <c r="M5" s="364"/>
      <c r="N5" s="365"/>
    </row>
    <row r="6" spans="1:14" ht="12.75" customHeight="1">
      <c r="A6" s="180" t="s">
        <v>37</v>
      </c>
      <c r="B6" s="83"/>
      <c r="C6" s="305" t="str">
        <f>+'DATOS MAESTROS'!$B$3</f>
        <v>GLASSTECH MEXICO 2025</v>
      </c>
      <c r="D6" s="40"/>
      <c r="E6" s="40"/>
      <c r="F6" s="40"/>
      <c r="G6" s="40"/>
      <c r="H6" s="41"/>
      <c r="I6" s="366" t="s">
        <v>38</v>
      </c>
      <c r="J6" s="367"/>
      <c r="K6" s="368" t="str">
        <f>+'DATOS MAESTROS'!$B$4</f>
        <v>july 16 - 18, 2025</v>
      </c>
      <c r="L6" s="369"/>
      <c r="M6" s="369"/>
      <c r="N6" s="521" t="s">
        <v>191</v>
      </c>
    </row>
    <row r="7" spans="1:14" ht="15.75" thickBot="1">
      <c r="A7" s="373" t="s">
        <v>39</v>
      </c>
      <c r="B7" s="374"/>
      <c r="C7" s="374"/>
      <c r="D7" s="374"/>
      <c r="E7" s="374"/>
      <c r="F7" s="374"/>
      <c r="G7" s="374"/>
      <c r="H7" s="374"/>
      <c r="I7" s="374"/>
      <c r="J7" s="374"/>
      <c r="K7" s="374"/>
      <c r="L7" s="374"/>
      <c r="M7" s="374"/>
      <c r="N7" s="522"/>
    </row>
    <row r="8" spans="1:14" ht="13.5" thickBot="1">
      <c r="A8" s="181" t="s">
        <v>41</v>
      </c>
      <c r="B8" s="317"/>
      <c r="C8" s="42"/>
      <c r="D8" s="42"/>
      <c r="E8" s="375"/>
      <c r="F8" s="375"/>
      <c r="G8" s="375"/>
      <c r="H8" s="375"/>
      <c r="I8" s="375"/>
      <c r="J8" s="43"/>
      <c r="K8" s="43"/>
      <c r="L8" s="376" t="s">
        <v>40</v>
      </c>
      <c r="M8" s="377"/>
      <c r="N8" s="522"/>
    </row>
    <row r="9" spans="1:14">
      <c r="A9" s="182" t="s">
        <v>42</v>
      </c>
      <c r="B9" s="51"/>
      <c r="C9" s="44"/>
      <c r="D9" s="44"/>
      <c r="E9" s="361"/>
      <c r="F9" s="361"/>
      <c r="G9" s="361"/>
      <c r="H9" s="361"/>
      <c r="I9" s="361"/>
      <c r="J9" s="43"/>
      <c r="K9" s="43"/>
      <c r="L9" s="357"/>
      <c r="M9" s="358"/>
      <c r="N9" s="522"/>
    </row>
    <row r="10" spans="1:14" ht="13.5" thickBot="1">
      <c r="A10" s="182" t="s">
        <v>43</v>
      </c>
      <c r="B10" s="51"/>
      <c r="C10" s="44"/>
      <c r="D10" s="44"/>
      <c r="E10" s="361"/>
      <c r="F10" s="361"/>
      <c r="G10" s="361"/>
      <c r="H10" s="361"/>
      <c r="I10" s="361"/>
      <c r="J10" s="43"/>
      <c r="K10" s="43"/>
      <c r="L10" s="359"/>
      <c r="M10" s="360"/>
      <c r="N10" s="522"/>
    </row>
    <row r="11" spans="1:14">
      <c r="A11" s="182" t="s">
        <v>44</v>
      </c>
      <c r="B11" s="51"/>
      <c r="C11" s="44"/>
      <c r="D11" s="44"/>
      <c r="E11" s="361"/>
      <c r="F11" s="361"/>
      <c r="G11" s="361"/>
      <c r="H11" s="361"/>
      <c r="I11" s="361"/>
      <c r="J11" s="45" t="s">
        <v>181</v>
      </c>
      <c r="K11" s="362"/>
      <c r="L11" s="362"/>
      <c r="M11" s="362"/>
      <c r="N11" s="522"/>
    </row>
    <row r="12" spans="1:14">
      <c r="A12" s="182" t="s">
        <v>45</v>
      </c>
      <c r="B12" s="51"/>
      <c r="C12" s="44"/>
      <c r="D12" s="44"/>
      <c r="E12" s="361"/>
      <c r="F12" s="361"/>
      <c r="G12" s="361"/>
      <c r="H12" s="361"/>
      <c r="I12" s="361"/>
      <c r="J12" s="496" t="s">
        <v>50</v>
      </c>
      <c r="K12" s="496"/>
      <c r="L12" s="241"/>
      <c r="M12" s="241"/>
      <c r="N12" s="522"/>
    </row>
    <row r="13" spans="1:14">
      <c r="A13" s="182" t="s">
        <v>46</v>
      </c>
      <c r="B13" s="51"/>
      <c r="C13" s="44"/>
      <c r="D13" s="44"/>
      <c r="E13" s="361"/>
      <c r="F13" s="361"/>
      <c r="G13" s="361"/>
      <c r="H13" s="361"/>
      <c r="I13" s="361"/>
      <c r="J13" s="45" t="s">
        <v>51</v>
      </c>
      <c r="K13" s="362"/>
      <c r="L13" s="362"/>
      <c r="M13" s="362"/>
      <c r="N13" s="522"/>
    </row>
    <row r="14" spans="1:14">
      <c r="A14" s="182" t="s">
        <v>47</v>
      </c>
      <c r="B14" s="51"/>
      <c r="C14" s="44"/>
      <c r="D14" s="44"/>
      <c r="E14" s="361"/>
      <c r="F14" s="361"/>
      <c r="G14" s="361"/>
      <c r="H14" s="361"/>
      <c r="I14" s="361"/>
      <c r="J14" s="45" t="s">
        <v>5</v>
      </c>
      <c r="K14" s="362"/>
      <c r="L14" s="362"/>
      <c r="M14" s="362"/>
      <c r="N14" s="522"/>
    </row>
    <row r="15" spans="1:14">
      <c r="A15" s="183" t="s">
        <v>48</v>
      </c>
      <c r="B15" s="318"/>
      <c r="C15" s="46"/>
      <c r="D15" s="46"/>
      <c r="E15" s="393"/>
      <c r="F15" s="393"/>
      <c r="G15" s="393"/>
      <c r="H15" s="393"/>
      <c r="I15" s="393"/>
      <c r="J15" s="47"/>
      <c r="K15" s="394"/>
      <c r="L15" s="394"/>
      <c r="M15" s="394"/>
      <c r="N15" s="522"/>
    </row>
    <row r="16" spans="1:14">
      <c r="A16" s="184"/>
      <c r="B16" s="44"/>
      <c r="C16" s="44"/>
      <c r="D16" s="44"/>
      <c r="E16" s="43"/>
      <c r="F16" s="43"/>
      <c r="G16" s="43"/>
      <c r="H16" s="43"/>
      <c r="I16" s="43"/>
      <c r="J16" s="44"/>
      <c r="K16" s="44"/>
      <c r="L16" s="44"/>
      <c r="M16" s="43"/>
      <c r="N16" s="522"/>
    </row>
    <row r="17" spans="1:14" ht="15" customHeight="1">
      <c r="A17" s="389" t="s">
        <v>52</v>
      </c>
      <c r="B17" s="390"/>
      <c r="C17" s="390"/>
      <c r="D17" s="390"/>
      <c r="E17" s="390"/>
      <c r="F17" s="390"/>
      <c r="G17" s="390"/>
      <c r="H17" s="390"/>
      <c r="I17" s="390"/>
      <c r="J17" s="390"/>
      <c r="K17" s="390"/>
      <c r="L17" s="390"/>
      <c r="M17" s="390"/>
      <c r="N17" s="522"/>
    </row>
    <row r="18" spans="1:14" ht="12.75" customHeight="1">
      <c r="A18" s="189" t="s">
        <v>53</v>
      </c>
      <c r="B18" s="397" t="s">
        <v>357</v>
      </c>
      <c r="C18" s="397"/>
      <c r="D18" s="620" t="s">
        <v>358</v>
      </c>
      <c r="E18" s="620"/>
      <c r="G18" s="63"/>
      <c r="H18" s="74" t="s">
        <v>61</v>
      </c>
      <c r="I18" s="397" t="s">
        <v>300</v>
      </c>
      <c r="J18" s="397"/>
      <c r="K18" s="397"/>
      <c r="L18" s="397"/>
      <c r="M18" s="398"/>
      <c r="N18" s="522"/>
    </row>
    <row r="19" spans="1:14">
      <c r="A19" s="331" t="s">
        <v>56</v>
      </c>
      <c r="B19" s="43" t="s">
        <v>57</v>
      </c>
      <c r="C19" s="43"/>
      <c r="E19" s="48"/>
      <c r="F19" s="43"/>
      <c r="G19" s="49"/>
      <c r="H19" s="278" t="s">
        <v>353</v>
      </c>
      <c r="I19" s="278"/>
      <c r="J19" s="278"/>
      <c r="K19" s="316">
        <f>+'DATOS MAESTROS'!B6</f>
        <v>45847</v>
      </c>
      <c r="L19" s="395"/>
      <c r="M19" s="396"/>
      <c r="N19" s="522"/>
    </row>
    <row r="20" spans="1:14">
      <c r="A20" s="189" t="s">
        <v>54</v>
      </c>
      <c r="B20" s="62" t="s">
        <v>55</v>
      </c>
      <c r="C20" s="62"/>
      <c r="E20" s="63"/>
      <c r="F20" s="63"/>
      <c r="G20" s="63"/>
      <c r="H20" s="43"/>
      <c r="I20" s="43"/>
      <c r="J20" s="43"/>
      <c r="K20" s="50"/>
      <c r="L20" s="50"/>
      <c r="M20" s="43"/>
      <c r="N20" s="522"/>
    </row>
    <row r="21" spans="1:14" ht="15">
      <c r="A21" s="389" t="s">
        <v>59</v>
      </c>
      <c r="B21" s="390"/>
      <c r="C21" s="390"/>
      <c r="D21" s="390"/>
      <c r="E21" s="390"/>
      <c r="F21" s="390"/>
      <c r="G21" s="390"/>
      <c r="H21" s="390"/>
      <c r="I21" s="390"/>
      <c r="J21" s="390"/>
      <c r="K21" s="390"/>
      <c r="L21" s="390"/>
      <c r="M21" s="390"/>
      <c r="N21" s="522"/>
    </row>
    <row r="22" spans="1:14">
      <c r="A22" s="608" t="s">
        <v>60</v>
      </c>
      <c r="B22" s="609"/>
      <c r="C22" s="609"/>
      <c r="D22" s="609"/>
      <c r="E22" s="609"/>
      <c r="F22" s="609"/>
      <c r="G22" s="609"/>
      <c r="H22" s="609"/>
      <c r="I22" s="609"/>
      <c r="J22" s="609"/>
      <c r="K22" s="609"/>
      <c r="L22" s="609"/>
      <c r="M22" s="609"/>
      <c r="N22" s="522"/>
    </row>
    <row r="23" spans="1:14" ht="13.5" thickBot="1">
      <c r="A23" s="185" t="s">
        <v>61</v>
      </c>
      <c r="B23" s="52"/>
      <c r="C23" s="43" t="s">
        <v>9</v>
      </c>
      <c r="D23" s="43"/>
      <c r="E23" s="43"/>
      <c r="F23" s="43"/>
      <c r="G23" s="43"/>
      <c r="H23" s="43"/>
      <c r="I23" s="51"/>
      <c r="J23" s="51"/>
      <c r="K23" s="43"/>
      <c r="L23" s="43"/>
      <c r="M23" s="43"/>
      <c r="N23" s="522"/>
    </row>
    <row r="24" spans="1:14">
      <c r="A24" s="186"/>
      <c r="B24" s="321"/>
      <c r="C24" s="52"/>
      <c r="D24" s="52"/>
      <c r="E24" s="53"/>
      <c r="F24" s="53"/>
      <c r="G24" s="44"/>
      <c r="H24" s="403" t="s">
        <v>62</v>
      </c>
      <c r="I24" s="404"/>
      <c r="J24" s="405"/>
      <c r="K24" s="405"/>
      <c r="L24" s="405"/>
      <c r="M24" s="405"/>
      <c r="N24" s="522"/>
    </row>
    <row r="25" spans="1:14" ht="13.5" thickBot="1">
      <c r="A25" s="184"/>
      <c r="B25" s="44"/>
      <c r="C25" s="44"/>
      <c r="D25" s="44"/>
      <c r="E25" s="43"/>
      <c r="F25" s="43"/>
      <c r="G25" s="43"/>
      <c r="H25" s="403"/>
      <c r="I25" s="406"/>
      <c r="J25" s="407"/>
      <c r="K25" s="407"/>
      <c r="L25" s="407"/>
      <c r="M25" s="407"/>
      <c r="N25" s="522"/>
    </row>
    <row r="26" spans="1:14" ht="12.75" customHeight="1">
      <c r="A26" s="184"/>
      <c r="B26" s="44"/>
      <c r="C26" s="408" t="s">
        <v>64</v>
      </c>
      <c r="D26" s="408"/>
      <c r="E26" s="43"/>
      <c r="F26" s="43"/>
      <c r="G26" s="43"/>
      <c r="H26" s="43"/>
      <c r="I26" s="409" t="s">
        <v>63</v>
      </c>
      <c r="J26" s="409"/>
      <c r="K26" s="409"/>
      <c r="L26" s="409"/>
      <c r="M26" s="409"/>
      <c r="N26" s="522"/>
    </row>
    <row r="27" spans="1:14" ht="12.75" customHeight="1" thickBot="1">
      <c r="A27" s="184"/>
      <c r="B27" s="44"/>
      <c r="C27" s="54" t="s">
        <v>1</v>
      </c>
      <c r="D27" s="55"/>
      <c r="F27" s="56" t="s">
        <v>65</v>
      </c>
      <c r="G27" s="57"/>
      <c r="H27" s="43"/>
      <c r="I27" s="58"/>
      <c r="J27" s="58"/>
      <c r="K27" s="58"/>
      <c r="L27" s="58"/>
      <c r="M27" s="58"/>
      <c r="N27" s="522"/>
    </row>
    <row r="28" spans="1:14">
      <c r="A28" s="187"/>
      <c r="C28" s="56" t="s">
        <v>3</v>
      </c>
      <c r="D28" s="55"/>
      <c r="F28" s="56"/>
      <c r="G28" s="56"/>
      <c r="H28" s="51"/>
      <c r="I28" s="51"/>
      <c r="J28" s="410"/>
      <c r="K28" s="410"/>
      <c r="L28" s="410"/>
      <c r="M28" s="410"/>
      <c r="N28" s="522"/>
    </row>
    <row r="29" spans="1:14" ht="13.5" thickBot="1">
      <c r="A29" s="187"/>
      <c r="C29" s="59" t="s">
        <v>2</v>
      </c>
      <c r="D29" s="55"/>
      <c r="F29" s="56" t="s">
        <v>66</v>
      </c>
      <c r="G29" s="57"/>
      <c r="H29" s="43"/>
      <c r="I29" s="43"/>
      <c r="J29" s="411" t="s">
        <v>67</v>
      </c>
      <c r="K29" s="411"/>
      <c r="L29" s="411"/>
      <c r="M29" s="411"/>
      <c r="N29" s="522"/>
    </row>
    <row r="30" spans="1:14">
      <c r="A30" s="187"/>
      <c r="H30" s="43"/>
      <c r="I30" s="43"/>
      <c r="J30" s="60"/>
      <c r="K30" s="60"/>
      <c r="L30" s="60"/>
      <c r="M30" s="60"/>
      <c r="N30" s="522"/>
    </row>
    <row r="31" spans="1:14">
      <c r="A31" s="187"/>
      <c r="C31" s="56"/>
      <c r="D31" s="44"/>
      <c r="F31" s="56"/>
      <c r="G31" s="56"/>
      <c r="H31" s="43"/>
      <c r="I31" s="43"/>
      <c r="J31" s="60"/>
      <c r="K31" s="60"/>
      <c r="L31" s="60"/>
      <c r="M31" s="60"/>
      <c r="N31" s="522"/>
    </row>
    <row r="32" spans="1:14" ht="12.75" customHeight="1">
      <c r="A32" s="416" t="s">
        <v>69</v>
      </c>
      <c r="B32" s="417"/>
      <c r="C32" s="417"/>
      <c r="D32" s="417"/>
      <c r="E32" s="417"/>
      <c r="F32" s="417"/>
      <c r="G32" s="417"/>
      <c r="H32" s="417"/>
      <c r="I32" s="51"/>
      <c r="J32" s="394"/>
      <c r="K32" s="394"/>
      <c r="L32" s="394"/>
      <c r="M32" s="394"/>
      <c r="N32" s="522"/>
    </row>
    <row r="33" spans="1:14" ht="12.75" customHeight="1">
      <c r="A33" s="416"/>
      <c r="B33" s="417"/>
      <c r="C33" s="417"/>
      <c r="D33" s="417"/>
      <c r="E33" s="417"/>
      <c r="F33" s="417"/>
      <c r="G33" s="417"/>
      <c r="H33" s="417"/>
      <c r="I33" s="61"/>
      <c r="J33" s="497" t="s">
        <v>68</v>
      </c>
      <c r="K33" s="497"/>
      <c r="L33" s="497"/>
      <c r="M33" s="498"/>
      <c r="N33" s="522"/>
    </row>
    <row r="34" spans="1:14">
      <c r="A34" s="418"/>
      <c r="B34" s="419"/>
      <c r="C34" s="419"/>
      <c r="D34" s="419"/>
      <c r="E34" s="419"/>
      <c r="F34" s="419"/>
      <c r="G34" s="419"/>
      <c r="H34" s="419"/>
      <c r="I34" s="63"/>
      <c r="J34" s="499"/>
      <c r="K34" s="499"/>
      <c r="L34" s="499"/>
      <c r="M34" s="500"/>
      <c r="N34" s="522"/>
    </row>
    <row r="35" spans="1:14" ht="15">
      <c r="A35" s="537" t="s">
        <v>70</v>
      </c>
      <c r="B35" s="538"/>
      <c r="C35" s="539"/>
      <c r="D35" s="539"/>
      <c r="E35" s="539"/>
      <c r="F35" s="539"/>
      <c r="G35" s="539"/>
      <c r="H35" s="539"/>
      <c r="I35" s="539"/>
      <c r="J35" s="539"/>
      <c r="K35" s="539"/>
      <c r="L35" s="539"/>
      <c r="M35" s="540"/>
      <c r="N35" s="522"/>
    </row>
    <row r="36" spans="1:14" ht="24" customHeight="1">
      <c r="A36" s="541" t="s">
        <v>71</v>
      </c>
      <c r="B36" s="542"/>
      <c r="C36" s="542"/>
      <c r="D36" s="542"/>
      <c r="E36" s="542"/>
      <c r="F36" s="542"/>
      <c r="G36" s="542"/>
      <c r="H36" s="542"/>
      <c r="I36" s="542"/>
      <c r="J36" s="542"/>
      <c r="K36" s="542"/>
      <c r="L36" s="542"/>
      <c r="M36" s="542"/>
      <c r="N36" s="522"/>
    </row>
    <row r="37" spans="1:14" ht="19.5" customHeight="1">
      <c r="A37" s="401"/>
      <c r="B37" s="402"/>
      <c r="C37" s="402"/>
      <c r="D37" s="402"/>
      <c r="E37" s="402"/>
      <c r="F37" s="402"/>
      <c r="G37" s="402"/>
      <c r="H37" s="402"/>
      <c r="I37" s="402"/>
      <c r="J37" s="402"/>
      <c r="K37" s="402"/>
      <c r="L37" s="402"/>
      <c r="M37" s="402"/>
      <c r="N37" s="522"/>
    </row>
    <row r="38" spans="1:14" ht="18.75" customHeight="1">
      <c r="A38" s="543"/>
      <c r="B38" s="544"/>
      <c r="C38" s="544"/>
      <c r="D38" s="544"/>
      <c r="E38" s="544"/>
      <c r="F38" s="544"/>
      <c r="G38" s="544"/>
      <c r="H38" s="544"/>
      <c r="I38" s="544"/>
      <c r="J38" s="544"/>
      <c r="K38" s="544"/>
      <c r="L38" s="544"/>
      <c r="M38" s="544"/>
      <c r="N38" s="522"/>
    </row>
    <row r="39" spans="1:14">
      <c r="A39" s="64"/>
      <c r="B39" s="141"/>
      <c r="C39" s="34"/>
      <c r="D39" s="34"/>
      <c r="E39" s="34"/>
      <c r="F39" s="34"/>
      <c r="G39" s="34"/>
      <c r="H39" s="34"/>
      <c r="I39" s="34"/>
      <c r="J39" s="34"/>
      <c r="K39" s="34"/>
      <c r="L39" s="34"/>
      <c r="M39" s="34"/>
      <c r="N39" s="522"/>
    </row>
    <row r="40" spans="1:14" ht="18">
      <c r="A40" s="429" t="s">
        <v>329</v>
      </c>
      <c r="B40" s="430"/>
      <c r="C40" s="430"/>
      <c r="D40" s="430"/>
      <c r="E40" s="431"/>
      <c r="F40" s="431"/>
      <c r="G40" s="431"/>
      <c r="H40" s="431"/>
      <c r="I40" s="431"/>
      <c r="J40" s="431"/>
      <c r="K40" s="431"/>
      <c r="L40" s="431"/>
      <c r="M40" s="431"/>
      <c r="N40" s="522"/>
    </row>
    <row r="41" spans="1:14" ht="21.75" customHeight="1">
      <c r="A41" s="565" t="s">
        <v>74</v>
      </c>
      <c r="B41" s="563"/>
      <c r="C41" s="563"/>
      <c r="D41" s="563"/>
      <c r="E41" s="563"/>
      <c r="F41" s="566"/>
      <c r="G41" s="562" t="s">
        <v>330</v>
      </c>
      <c r="H41" s="563"/>
      <c r="I41" s="563"/>
      <c r="J41" s="563"/>
      <c r="K41" s="563"/>
      <c r="L41" s="563"/>
      <c r="M41" s="563"/>
      <c r="N41" s="522"/>
    </row>
    <row r="42" spans="1:14" ht="36">
      <c r="A42" s="65" t="str">
        <f>+'DATOS MAESTROS'!$B$8</f>
        <v>N/A</v>
      </c>
      <c r="B42" s="65" t="str">
        <f>+'DATOS MAESTROS'!$B$9</f>
        <v>N/A</v>
      </c>
      <c r="C42" s="65">
        <f>+'DATOS MAESTROS'!$B$10</f>
        <v>45854</v>
      </c>
      <c r="D42" s="65">
        <f>+'DATOS MAESTROS'!$B$11</f>
        <v>45855</v>
      </c>
      <c r="E42" s="65">
        <f>+'DATOS MAESTROS'!$B$12</f>
        <v>45856</v>
      </c>
      <c r="F42" s="66" t="s">
        <v>4</v>
      </c>
      <c r="G42" s="545" t="s">
        <v>331</v>
      </c>
      <c r="H42" s="546"/>
      <c r="I42" s="546"/>
      <c r="J42" s="547"/>
      <c r="K42" s="249" t="s">
        <v>184</v>
      </c>
      <c r="L42" s="250" t="s">
        <v>185</v>
      </c>
      <c r="M42" s="251" t="s">
        <v>186</v>
      </c>
      <c r="N42" s="522"/>
    </row>
    <row r="43" spans="1:14" ht="30.75" hidden="1" customHeight="1">
      <c r="A43" s="69"/>
      <c r="B43" s="289"/>
      <c r="C43" s="70"/>
      <c r="D43" s="70"/>
      <c r="E43" s="70"/>
      <c r="F43" s="71">
        <f>SUM(A43:E43)</f>
        <v>0</v>
      </c>
      <c r="G43" s="614" t="s">
        <v>484</v>
      </c>
      <c r="H43" s="615"/>
      <c r="I43" s="615"/>
      <c r="J43" s="616"/>
      <c r="K43" s="294" t="s">
        <v>187</v>
      </c>
      <c r="L43" s="243">
        <v>21.21</v>
      </c>
      <c r="M43" s="12">
        <f>+L43*F43</f>
        <v>0</v>
      </c>
      <c r="N43" s="522"/>
    </row>
    <row r="44" spans="1:14" ht="30.75" customHeight="1" thickBot="1">
      <c r="A44" s="69"/>
      <c r="B44" s="289"/>
      <c r="C44" s="70"/>
      <c r="D44" s="70"/>
      <c r="E44" s="70"/>
      <c r="F44" s="71">
        <f>SUM(A44:E44)</f>
        <v>0</v>
      </c>
      <c r="G44" s="614" t="s">
        <v>485</v>
      </c>
      <c r="H44" s="615"/>
      <c r="I44" s="615"/>
      <c r="J44" s="616"/>
      <c r="K44" s="252" t="s">
        <v>187</v>
      </c>
      <c r="L44" s="243">
        <v>25.29</v>
      </c>
      <c r="M44" s="12">
        <f>+L44*F44</f>
        <v>0</v>
      </c>
      <c r="N44" s="522"/>
    </row>
    <row r="45" spans="1:14" ht="12.75" customHeight="1">
      <c r="A45" s="187"/>
      <c r="J45" s="534" t="s">
        <v>198</v>
      </c>
      <c r="K45" s="535"/>
      <c r="L45" s="536"/>
      <c r="M45" s="295">
        <f>+M44+M43</f>
        <v>0</v>
      </c>
      <c r="N45" s="522"/>
    </row>
    <row r="46" spans="1:14" ht="12.75" customHeight="1">
      <c r="A46" s="591" t="s">
        <v>197</v>
      </c>
      <c r="B46" s="592"/>
      <c r="C46" s="593"/>
      <c r="D46" s="593"/>
      <c r="E46" s="593"/>
      <c r="F46" s="593"/>
      <c r="G46" s="593"/>
      <c r="H46" s="593"/>
      <c r="I46" s="594"/>
      <c r="J46" s="550" t="s">
        <v>163</v>
      </c>
      <c r="K46" s="551"/>
      <c r="L46" s="552"/>
      <c r="M46" s="296">
        <f>M45*0.16</f>
        <v>0</v>
      </c>
      <c r="N46" s="522"/>
    </row>
    <row r="47" spans="1:14" ht="13.5" customHeight="1" thickBot="1">
      <c r="A47" s="598" t="s">
        <v>332</v>
      </c>
      <c r="B47" s="599"/>
      <c r="C47" s="599"/>
      <c r="D47" s="599"/>
      <c r="E47" s="599"/>
      <c r="F47" s="599"/>
      <c r="G47" s="599"/>
      <c r="H47" s="599"/>
      <c r="I47" s="600"/>
      <c r="J47" s="617" t="s">
        <v>189</v>
      </c>
      <c r="K47" s="618"/>
      <c r="L47" s="619"/>
      <c r="M47" s="297">
        <f>SUM(M45:M46)</f>
        <v>0</v>
      </c>
      <c r="N47" s="522"/>
    </row>
    <row r="48" spans="1:14" ht="12.75" customHeight="1">
      <c r="A48" s="610" t="s">
        <v>190</v>
      </c>
      <c r="B48" s="611"/>
      <c r="C48" s="611"/>
      <c r="D48" s="611"/>
      <c r="E48" s="611"/>
      <c r="F48" s="611"/>
      <c r="G48" s="611"/>
      <c r="H48" s="611"/>
      <c r="I48" s="611"/>
      <c r="J48" s="135"/>
      <c r="K48" s="135"/>
      <c r="L48" s="135"/>
      <c r="M48" s="135"/>
      <c r="N48" s="522"/>
    </row>
    <row r="49" spans="1:14" ht="12.75" customHeight="1">
      <c r="A49" s="298"/>
      <c r="B49" s="299"/>
      <c r="C49" s="299"/>
      <c r="D49" s="299"/>
      <c r="E49" s="299"/>
      <c r="F49" s="299"/>
      <c r="G49" s="299"/>
      <c r="H49" s="299"/>
      <c r="I49" s="299"/>
      <c r="J49" s="300"/>
      <c r="K49" s="300"/>
      <c r="L49" s="301"/>
      <c r="M49" s="30"/>
      <c r="N49" s="522"/>
    </row>
    <row r="50" spans="1:14" ht="12.75" customHeight="1">
      <c r="A50" s="558" t="s">
        <v>327</v>
      </c>
      <c r="B50" s="559"/>
      <c r="C50" s="559"/>
      <c r="D50" s="559"/>
      <c r="E50" s="559"/>
      <c r="F50" s="559"/>
      <c r="G50" s="559"/>
      <c r="H50" s="559"/>
      <c r="I50" s="559"/>
      <c r="J50" s="559"/>
      <c r="K50" s="559"/>
      <c r="L50" s="559"/>
      <c r="M50" s="560"/>
      <c r="N50" s="522"/>
    </row>
    <row r="51" spans="1:14" ht="17.25" customHeight="1">
      <c r="A51" s="558"/>
      <c r="B51" s="559"/>
      <c r="C51" s="559"/>
      <c r="D51" s="559"/>
      <c r="E51" s="559"/>
      <c r="F51" s="559"/>
      <c r="G51" s="559"/>
      <c r="H51" s="559"/>
      <c r="I51" s="559"/>
      <c r="J51" s="559"/>
      <c r="K51" s="559"/>
      <c r="L51" s="559"/>
      <c r="M51" s="560"/>
      <c r="N51" s="522"/>
    </row>
    <row r="52" spans="1:14" ht="10.5" customHeight="1">
      <c r="A52" s="302"/>
      <c r="B52" s="303"/>
      <c r="C52" s="303"/>
      <c r="D52" s="303"/>
      <c r="E52" s="303"/>
      <c r="F52" s="303"/>
      <c r="G52" s="303"/>
      <c r="H52" s="303"/>
      <c r="I52" s="303"/>
      <c r="J52" s="303"/>
      <c r="K52" s="303"/>
      <c r="L52" s="303"/>
      <c r="M52" s="304"/>
      <c r="N52" s="522"/>
    </row>
    <row r="53" spans="1:14" ht="13.5" thickBot="1">
      <c r="A53" s="517"/>
      <c r="B53" s="518"/>
      <c r="C53" s="518"/>
      <c r="D53" s="518"/>
      <c r="E53" s="518"/>
      <c r="F53" s="518"/>
      <c r="G53" s="518"/>
      <c r="H53" s="518"/>
      <c r="I53" s="518"/>
      <c r="J53" s="518"/>
      <c r="K53" s="518"/>
      <c r="L53" s="518"/>
      <c r="M53" s="519"/>
      <c r="N53" s="522"/>
    </row>
    <row r="54" spans="1:14" s="30" customFormat="1" ht="35.25" customHeight="1">
      <c r="A54" s="502" t="s">
        <v>177</v>
      </c>
      <c r="B54" s="503"/>
      <c r="C54" s="503"/>
      <c r="D54" s="503"/>
      <c r="E54" s="503"/>
      <c r="F54" s="503"/>
      <c r="G54" s="503"/>
      <c r="H54" s="503"/>
      <c r="I54" s="503"/>
      <c r="J54" s="503"/>
      <c r="K54" s="503"/>
      <c r="L54" s="503"/>
      <c r="M54" s="503"/>
      <c r="N54" s="522"/>
    </row>
    <row r="55" spans="1:14" s="30" customFormat="1" ht="18.75" thickBot="1">
      <c r="A55" s="504" t="s">
        <v>30</v>
      </c>
      <c r="B55" s="505"/>
      <c r="C55" s="505"/>
      <c r="D55" s="505"/>
      <c r="E55" s="505"/>
      <c r="F55" s="505"/>
      <c r="G55" s="505"/>
      <c r="H55" s="505"/>
      <c r="I55" s="505"/>
      <c r="J55" s="505"/>
      <c r="K55" s="505"/>
      <c r="L55" s="505"/>
      <c r="M55" s="505"/>
      <c r="N55" s="523"/>
    </row>
  </sheetData>
  <sheetProtection algorithmName="SHA-512" hashValue="tx7FSo0e5DHEugwloQ5W79NFeAQOGetkcwfL2GCe1HV9YoeCP4qPQzNWqhycfsW/+JYnPMQB+ETH0xjp61Otqw==" saltValue="o3NQE9y+qCQCtTqnhu0s0Q==" spinCount="100000" sheet="1" objects="1" scenarios="1"/>
  <mergeCells count="57">
    <mergeCell ref="L2:N3"/>
    <mergeCell ref="F3:J3"/>
    <mergeCell ref="F4:J4"/>
    <mergeCell ref="A5:N5"/>
    <mergeCell ref="I6:J6"/>
    <mergeCell ref="K6:M6"/>
    <mergeCell ref="N6:N55"/>
    <mergeCell ref="A7:M7"/>
    <mergeCell ref="E8:I8"/>
    <mergeCell ref="L8:M8"/>
    <mergeCell ref="E9:I9"/>
    <mergeCell ref="L9:M10"/>
    <mergeCell ref="E10:I10"/>
    <mergeCell ref="E11:I11"/>
    <mergeCell ref="K11:M11"/>
    <mergeCell ref="E13:I13"/>
    <mergeCell ref="K13:M13"/>
    <mergeCell ref="E14:I14"/>
    <mergeCell ref="K14:M14"/>
    <mergeCell ref="E12:I12"/>
    <mergeCell ref="J12:K12"/>
    <mergeCell ref="E15:I15"/>
    <mergeCell ref="K15:M15"/>
    <mergeCell ref="C26:D26"/>
    <mergeCell ref="I26:M26"/>
    <mergeCell ref="A17:M17"/>
    <mergeCell ref="I18:M18"/>
    <mergeCell ref="L19:M19"/>
    <mergeCell ref="A21:M21"/>
    <mergeCell ref="A22:M22"/>
    <mergeCell ref="H24:H25"/>
    <mergeCell ref="I24:M25"/>
    <mergeCell ref="B18:C18"/>
    <mergeCell ref="D18:E18"/>
    <mergeCell ref="A54:M54"/>
    <mergeCell ref="A55:M55"/>
    <mergeCell ref="G44:J44"/>
    <mergeCell ref="J45:L45"/>
    <mergeCell ref="A46:I46"/>
    <mergeCell ref="J46:L46"/>
    <mergeCell ref="A47:I47"/>
    <mergeCell ref="J47:L47"/>
    <mergeCell ref="A48:I48"/>
    <mergeCell ref="A50:M51"/>
    <mergeCell ref="A53:M53"/>
    <mergeCell ref="G43:J43"/>
    <mergeCell ref="J28:M28"/>
    <mergeCell ref="J29:M29"/>
    <mergeCell ref="A32:H34"/>
    <mergeCell ref="J32:M32"/>
    <mergeCell ref="J33:M34"/>
    <mergeCell ref="A35:M35"/>
    <mergeCell ref="A36:M38"/>
    <mergeCell ref="A40:M40"/>
    <mergeCell ref="A41:F41"/>
    <mergeCell ref="G41:M41"/>
    <mergeCell ref="G42:J42"/>
  </mergeCells>
  <printOptions horizontalCentered="1" verticalCentered="1"/>
  <pageMargins left="0.39370078740157483" right="0.39370078740157483" top="0.39370078740157483" bottom="0.39370078740157483" header="0" footer="0"/>
  <pageSetup scale="71" fitToHeight="5"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tint="0.34998626667073579"/>
  </sheetPr>
  <dimension ref="A1:N99"/>
  <sheetViews>
    <sheetView showGridLines="0" zoomScaleNormal="100" zoomScaleSheetLayoutView="100" workbookViewId="0">
      <selection activeCell="E29" sqref="E29"/>
    </sheetView>
  </sheetViews>
  <sheetFormatPr baseColWidth="10" defaultRowHeight="12"/>
  <cols>
    <col min="1" max="1" width="11.42578125" style="30" customWidth="1"/>
    <col min="2" max="4" width="9.28515625" style="30" customWidth="1"/>
    <col min="5" max="9" width="11.42578125" style="30" customWidth="1"/>
    <col min="10" max="10" width="10.7109375" style="30" customWidth="1"/>
    <col min="11" max="11" width="10.42578125" style="30" customWidth="1"/>
    <col min="12" max="12" width="14.28515625" style="30" customWidth="1"/>
    <col min="13" max="13" width="7.7109375" style="30" customWidth="1"/>
    <col min="14" max="16384" width="11.42578125" style="30"/>
  </cols>
  <sheetData>
    <row r="1" spans="1:13" s="33" customFormat="1" ht="37.5" customHeight="1">
      <c r="A1" s="32"/>
      <c r="B1" s="32"/>
      <c r="C1" s="32"/>
      <c r="D1" s="29"/>
      <c r="E1" s="29"/>
      <c r="F1" s="29"/>
      <c r="G1" s="29"/>
      <c r="H1" s="29"/>
      <c r="I1" s="29"/>
      <c r="J1" s="29"/>
      <c r="K1" s="29"/>
      <c r="L1" s="29"/>
      <c r="M1" s="29"/>
    </row>
    <row r="2" spans="1:13" s="33" customFormat="1" ht="15" customHeight="1">
      <c r="A2" s="30"/>
      <c r="B2" s="30"/>
      <c r="C2" s="30"/>
      <c r="D2" s="30"/>
      <c r="E2" s="34"/>
      <c r="F2" s="35"/>
      <c r="G2" s="35"/>
      <c r="H2" s="35"/>
      <c r="I2" s="35"/>
      <c r="J2" s="35"/>
      <c r="K2" s="524"/>
      <c r="L2" s="524"/>
      <c r="M2" s="524"/>
    </row>
    <row r="3" spans="1:13" s="33" customFormat="1" ht="15" customHeight="1">
      <c r="A3" s="30"/>
      <c r="B3" s="30"/>
      <c r="C3" s="30"/>
      <c r="D3" s="36"/>
      <c r="E3" s="466" t="s">
        <v>214</v>
      </c>
      <c r="F3" s="466"/>
      <c r="G3" s="466"/>
      <c r="H3" s="466"/>
      <c r="I3" s="466"/>
      <c r="J3" s="247"/>
      <c r="K3" s="524"/>
      <c r="L3" s="524"/>
      <c r="M3" s="524"/>
    </row>
    <row r="4" spans="1:13" s="33" customFormat="1" ht="30" customHeight="1" thickBot="1">
      <c r="A4" s="30"/>
      <c r="B4" s="30"/>
      <c r="C4" s="30"/>
      <c r="D4" s="30"/>
      <c r="E4" s="650" t="s">
        <v>35</v>
      </c>
      <c r="F4" s="650"/>
      <c r="G4" s="650"/>
      <c r="H4" s="650"/>
      <c r="I4" s="650"/>
      <c r="J4" s="248"/>
      <c r="K4" s="34"/>
      <c r="L4" s="37"/>
      <c r="M4" s="30"/>
    </row>
    <row r="5" spans="1:13" s="33" customFormat="1" ht="36.75" customHeight="1" thickBot="1">
      <c r="A5" s="363" t="str">
        <f>'Food &amp; Bev.'!A5</f>
        <v xml:space="preserve">No outside food or drinks is allowed for own or third party consumption during the mounting phase, event and dismounting phase. </v>
      </c>
      <c r="B5" s="364"/>
      <c r="C5" s="364"/>
      <c r="D5" s="364"/>
      <c r="E5" s="364"/>
      <c r="F5" s="364"/>
      <c r="G5" s="364"/>
      <c r="H5" s="364"/>
      <c r="I5" s="364"/>
      <c r="J5" s="364"/>
      <c r="K5" s="364"/>
      <c r="L5" s="364"/>
      <c r="M5" s="365"/>
    </row>
    <row r="6" spans="1:13" s="33" customFormat="1" ht="12.75" customHeight="1">
      <c r="A6" s="180" t="s">
        <v>37</v>
      </c>
      <c r="B6" s="39" t="str">
        <f>+'DATOS MAESTROS'!$B$3</f>
        <v>GLASSTECH MEXICO 2025</v>
      </c>
      <c r="C6" s="40"/>
      <c r="D6" s="40"/>
      <c r="E6" s="40"/>
      <c r="F6" s="40"/>
      <c r="G6" s="41"/>
      <c r="H6" s="366" t="s">
        <v>38</v>
      </c>
      <c r="I6" s="367"/>
      <c r="J6" s="368" t="str">
        <f>+'DATOS MAESTROS'!$B$4</f>
        <v>july 16 - 18, 2025</v>
      </c>
      <c r="K6" s="369"/>
      <c r="L6" s="369"/>
      <c r="M6" s="651" t="s">
        <v>213</v>
      </c>
    </row>
    <row r="7" spans="1:13" s="33" customFormat="1" ht="15.75" thickBot="1">
      <c r="A7" s="373" t="str">
        <f>'Food &amp; Bev.'!A7</f>
        <v>GENERAL CUSTOMER INFORMATION</v>
      </c>
      <c r="B7" s="374"/>
      <c r="C7" s="374"/>
      <c r="D7" s="374"/>
      <c r="E7" s="374"/>
      <c r="F7" s="374"/>
      <c r="G7" s="374"/>
      <c r="H7" s="374"/>
      <c r="I7" s="374"/>
      <c r="J7" s="374"/>
      <c r="K7" s="374"/>
      <c r="L7" s="374"/>
      <c r="M7" s="652"/>
    </row>
    <row r="8" spans="1:13" s="33" customFormat="1" ht="13.5" thickBot="1">
      <c r="A8" s="181" t="s">
        <v>41</v>
      </c>
      <c r="B8" s="42"/>
      <c r="C8" s="42"/>
      <c r="D8" s="375"/>
      <c r="E8" s="375"/>
      <c r="F8" s="375"/>
      <c r="G8" s="375"/>
      <c r="H8" s="375"/>
      <c r="I8" s="43"/>
      <c r="J8" s="43"/>
      <c r="K8" s="376" t="s">
        <v>40</v>
      </c>
      <c r="L8" s="377"/>
      <c r="M8" s="652"/>
    </row>
    <row r="9" spans="1:13" s="33" customFormat="1" ht="12.75" customHeight="1">
      <c r="A9" s="182" t="s">
        <v>42</v>
      </c>
      <c r="B9" s="44"/>
      <c r="C9" s="44"/>
      <c r="D9" s="361"/>
      <c r="E9" s="361"/>
      <c r="F9" s="361"/>
      <c r="G9" s="361"/>
      <c r="H9" s="361"/>
      <c r="I9" s="43"/>
      <c r="J9" s="43"/>
      <c r="K9" s="357"/>
      <c r="L9" s="358"/>
      <c r="M9" s="652"/>
    </row>
    <row r="10" spans="1:13" s="33" customFormat="1" ht="13.5" customHeight="1" thickBot="1">
      <c r="A10" s="182" t="s">
        <v>43</v>
      </c>
      <c r="B10" s="44"/>
      <c r="C10" s="44"/>
      <c r="D10" s="361"/>
      <c r="E10" s="361"/>
      <c r="F10" s="361"/>
      <c r="G10" s="361"/>
      <c r="H10" s="361"/>
      <c r="I10" s="43"/>
      <c r="J10" s="43"/>
      <c r="K10" s="359"/>
      <c r="L10" s="360"/>
      <c r="M10" s="652"/>
    </row>
    <row r="11" spans="1:13" s="33" customFormat="1" ht="12.75">
      <c r="A11" s="182" t="s">
        <v>44</v>
      </c>
      <c r="B11" s="44"/>
      <c r="C11" s="44"/>
      <c r="D11" s="361"/>
      <c r="E11" s="361"/>
      <c r="F11" s="361"/>
      <c r="G11" s="361"/>
      <c r="H11" s="361"/>
      <c r="I11" s="45" t="s">
        <v>181</v>
      </c>
      <c r="J11" s="362"/>
      <c r="K11" s="362"/>
      <c r="L11" s="362"/>
      <c r="M11" s="652"/>
    </row>
    <row r="12" spans="1:13" s="33" customFormat="1" ht="12.75">
      <c r="A12" s="182" t="s">
        <v>45</v>
      </c>
      <c r="B12" s="44"/>
      <c r="C12" s="44"/>
      <c r="D12" s="361"/>
      <c r="E12" s="361"/>
      <c r="F12" s="361"/>
      <c r="G12" s="361"/>
      <c r="H12" s="361"/>
      <c r="I12" s="658" t="s">
        <v>50</v>
      </c>
      <c r="J12" s="658"/>
      <c r="K12" s="241"/>
      <c r="L12" s="241"/>
      <c r="M12" s="652"/>
    </row>
    <row r="13" spans="1:13" s="33" customFormat="1" ht="12.75">
      <c r="A13" s="182" t="s">
        <v>46</v>
      </c>
      <c r="B13" s="44"/>
      <c r="C13" s="44"/>
      <c r="D13" s="361"/>
      <c r="E13" s="361"/>
      <c r="F13" s="361"/>
      <c r="G13" s="361"/>
      <c r="H13" s="361"/>
      <c r="I13" s="45" t="s">
        <v>51</v>
      </c>
      <c r="J13" s="362"/>
      <c r="K13" s="362"/>
      <c r="L13" s="362"/>
      <c r="M13" s="652"/>
    </row>
    <row r="14" spans="1:13" s="33" customFormat="1" ht="12.75">
      <c r="A14" s="182" t="s">
        <v>47</v>
      </c>
      <c r="B14" s="44"/>
      <c r="C14" s="44"/>
      <c r="D14" s="361"/>
      <c r="E14" s="361"/>
      <c r="F14" s="361"/>
      <c r="G14" s="361"/>
      <c r="H14" s="361"/>
      <c r="I14" s="45" t="s">
        <v>5</v>
      </c>
      <c r="J14" s="362"/>
      <c r="K14" s="362"/>
      <c r="L14" s="362"/>
      <c r="M14" s="652"/>
    </row>
    <row r="15" spans="1:13" s="33" customFormat="1" ht="12.75">
      <c r="A15" s="182" t="s">
        <v>48</v>
      </c>
      <c r="B15" s="44"/>
      <c r="C15" s="44"/>
      <c r="D15" s="361"/>
      <c r="E15" s="361"/>
      <c r="F15" s="361"/>
      <c r="G15" s="361"/>
      <c r="H15" s="361"/>
      <c r="I15" s="43"/>
      <c r="J15" s="658"/>
      <c r="K15" s="658"/>
      <c r="L15" s="658"/>
      <c r="M15" s="652"/>
    </row>
    <row r="16" spans="1:13" s="33" customFormat="1" ht="3" customHeight="1">
      <c r="A16" s="44"/>
      <c r="B16" s="44"/>
      <c r="C16" s="44"/>
      <c r="D16" s="43"/>
      <c r="E16" s="43"/>
      <c r="F16" s="43"/>
      <c r="G16" s="43"/>
      <c r="H16" s="43"/>
      <c r="I16" s="44"/>
      <c r="J16" s="44"/>
      <c r="K16" s="44"/>
      <c r="L16" s="43"/>
      <c r="M16" s="653"/>
    </row>
    <row r="17" spans="1:13" s="33" customFormat="1" ht="15" customHeight="1">
      <c r="A17" s="389" t="s">
        <v>52</v>
      </c>
      <c r="B17" s="390"/>
      <c r="C17" s="390"/>
      <c r="D17" s="390"/>
      <c r="E17" s="390"/>
      <c r="F17" s="390"/>
      <c r="G17" s="390"/>
      <c r="H17" s="390"/>
      <c r="I17" s="390"/>
      <c r="J17" s="390"/>
      <c r="K17" s="390"/>
      <c r="L17" s="390"/>
      <c r="M17" s="652"/>
    </row>
    <row r="18" spans="1:13" s="33" customFormat="1" ht="15" customHeight="1">
      <c r="A18" s="621" t="s">
        <v>369</v>
      </c>
      <c r="B18" s="622"/>
      <c r="C18" s="622"/>
      <c r="D18" s="622"/>
      <c r="E18" s="622"/>
      <c r="F18" s="622"/>
      <c r="G18" s="622"/>
      <c r="H18" s="622"/>
      <c r="I18" s="622"/>
      <c r="J18" s="622"/>
      <c r="K18" s="622"/>
      <c r="L18" s="332">
        <f>+'DATOS MAESTROS'!$B$5</f>
        <v>45832</v>
      </c>
      <c r="M18" s="652"/>
    </row>
    <row r="19" spans="1:13" s="33" customFormat="1" ht="12.75" customHeight="1">
      <c r="A19" s="189" t="s">
        <v>53</v>
      </c>
      <c r="B19" s="43" t="s">
        <v>370</v>
      </c>
      <c r="C19" s="63"/>
      <c r="D19" s="278" t="s">
        <v>371</v>
      </c>
      <c r="E19" s="63">
        <v>36314909</v>
      </c>
      <c r="F19" s="63"/>
      <c r="G19" s="74" t="str">
        <f>'Food &amp; Bev.'!H18</f>
        <v>Beneficiary:</v>
      </c>
      <c r="H19" s="397" t="s">
        <v>300</v>
      </c>
      <c r="I19" s="397"/>
      <c r="J19" s="397"/>
      <c r="K19" s="397"/>
      <c r="L19" s="398"/>
      <c r="M19" s="652"/>
    </row>
    <row r="20" spans="1:13" s="33" customFormat="1" ht="12.75">
      <c r="A20" s="331" t="s">
        <v>56</v>
      </c>
      <c r="B20" s="43" t="s">
        <v>57</v>
      </c>
      <c r="C20" s="43"/>
      <c r="D20" s="48"/>
      <c r="E20" s="43"/>
      <c r="F20" s="49"/>
      <c r="G20" s="278" t="s">
        <v>353</v>
      </c>
      <c r="H20" s="278"/>
      <c r="I20" s="278"/>
      <c r="J20" s="316">
        <f>+'DATOS MAESTROS'!B6</f>
        <v>45847</v>
      </c>
      <c r="K20" s="395"/>
      <c r="L20" s="396"/>
      <c r="M20" s="652"/>
    </row>
    <row r="21" spans="1:13" s="33" customFormat="1" ht="12.75" customHeight="1">
      <c r="A21" s="189" t="s">
        <v>54</v>
      </c>
      <c r="B21" s="657" t="s">
        <v>55</v>
      </c>
      <c r="C21" s="657"/>
      <c r="D21" s="494"/>
      <c r="E21" s="494"/>
      <c r="F21" s="494"/>
      <c r="G21" s="43"/>
      <c r="H21" s="43"/>
      <c r="I21" s="43"/>
      <c r="J21" s="50"/>
      <c r="K21" s="50"/>
      <c r="L21" s="43"/>
      <c r="M21" s="652"/>
    </row>
    <row r="22" spans="1:13" s="33" customFormat="1" ht="15">
      <c r="A22" s="389" t="s">
        <v>59</v>
      </c>
      <c r="B22" s="390"/>
      <c r="C22" s="390"/>
      <c r="D22" s="390"/>
      <c r="E22" s="390"/>
      <c r="F22" s="390"/>
      <c r="G22" s="390"/>
      <c r="H22" s="390"/>
      <c r="I22" s="390"/>
      <c r="J22" s="390"/>
      <c r="K22" s="390"/>
      <c r="L22" s="390"/>
      <c r="M22" s="652"/>
    </row>
    <row r="23" spans="1:13" s="33" customFormat="1" ht="15">
      <c r="A23" s="389" t="s">
        <v>60</v>
      </c>
      <c r="B23" s="390"/>
      <c r="C23" s="390"/>
      <c r="D23" s="390"/>
      <c r="E23" s="390"/>
      <c r="F23" s="390"/>
      <c r="G23" s="390"/>
      <c r="H23" s="390"/>
      <c r="I23" s="390"/>
      <c r="J23" s="390"/>
      <c r="K23" s="390"/>
      <c r="L23" s="390"/>
      <c r="M23" s="652"/>
    </row>
    <row r="24" spans="1:13" s="33" customFormat="1" ht="13.5" thickBot="1">
      <c r="A24" s="330" t="s">
        <v>61</v>
      </c>
      <c r="B24" s="43" t="s">
        <v>300</v>
      </c>
      <c r="C24" s="43"/>
      <c r="D24" s="43"/>
      <c r="E24" s="43"/>
      <c r="F24" s="43"/>
      <c r="G24" s="43"/>
      <c r="H24" s="51"/>
      <c r="I24" s="51"/>
      <c r="J24" s="43"/>
      <c r="K24" s="43"/>
      <c r="L24" s="43"/>
      <c r="M24" s="652"/>
    </row>
    <row r="25" spans="1:13" s="33" customFormat="1" ht="12.75" customHeight="1">
      <c r="A25" s="186"/>
      <c r="B25" s="52"/>
      <c r="C25" s="52"/>
      <c r="D25" s="53"/>
      <c r="E25" s="53"/>
      <c r="F25" s="44"/>
      <c r="G25" s="403" t="s">
        <v>62</v>
      </c>
      <c r="H25" s="404"/>
      <c r="I25" s="405"/>
      <c r="J25" s="405"/>
      <c r="K25" s="405"/>
      <c r="L25" s="405"/>
      <c r="M25" s="652"/>
    </row>
    <row r="26" spans="1:13" s="33" customFormat="1" ht="13.5" thickBot="1">
      <c r="A26" s="184"/>
      <c r="B26" s="44"/>
      <c r="C26" s="44"/>
      <c r="D26" s="43"/>
      <c r="E26" s="43"/>
      <c r="F26" s="43"/>
      <c r="G26" s="403"/>
      <c r="H26" s="406"/>
      <c r="I26" s="407"/>
      <c r="J26" s="407"/>
      <c r="K26" s="407"/>
      <c r="L26" s="407"/>
      <c r="M26" s="652"/>
    </row>
    <row r="27" spans="1:13" s="33" customFormat="1" ht="12.75" customHeight="1">
      <c r="A27" s="184"/>
      <c r="B27" s="408" t="s">
        <v>64</v>
      </c>
      <c r="C27" s="408"/>
      <c r="D27" s="43"/>
      <c r="E27" s="43"/>
      <c r="F27" s="43"/>
      <c r="G27" s="43"/>
      <c r="H27" s="409" t="s">
        <v>63</v>
      </c>
      <c r="I27" s="409"/>
      <c r="J27" s="409"/>
      <c r="K27" s="409"/>
      <c r="L27" s="409"/>
      <c r="M27" s="652"/>
    </row>
    <row r="28" spans="1:13" s="33" customFormat="1" ht="12.75" customHeight="1" thickBot="1">
      <c r="A28" s="184"/>
      <c r="B28" s="54" t="s">
        <v>1</v>
      </c>
      <c r="C28" s="55"/>
      <c r="E28" s="56" t="s">
        <v>487</v>
      </c>
      <c r="F28" s="57"/>
      <c r="G28" s="43"/>
      <c r="H28" s="58"/>
      <c r="I28" s="58"/>
      <c r="J28" s="58"/>
      <c r="K28" s="58"/>
      <c r="L28" s="58"/>
      <c r="M28" s="652"/>
    </row>
    <row r="29" spans="1:13" s="33" customFormat="1" ht="12.75">
      <c r="A29" s="187"/>
      <c r="B29" s="56" t="s">
        <v>3</v>
      </c>
      <c r="C29" s="55"/>
      <c r="E29" s="56"/>
      <c r="F29" s="56"/>
      <c r="G29" s="51"/>
      <c r="H29" s="51"/>
      <c r="I29" s="410"/>
      <c r="J29" s="410"/>
      <c r="K29" s="410"/>
      <c r="L29" s="410"/>
      <c r="M29" s="652"/>
    </row>
    <row r="30" spans="1:13" s="33" customFormat="1" ht="13.5" customHeight="1" thickBot="1">
      <c r="A30" s="187"/>
      <c r="B30" s="59" t="s">
        <v>2</v>
      </c>
      <c r="C30" s="55"/>
      <c r="E30" s="56" t="s">
        <v>66</v>
      </c>
      <c r="F30" s="57"/>
      <c r="G30" s="43"/>
      <c r="H30" s="43"/>
      <c r="I30" s="411" t="s">
        <v>67</v>
      </c>
      <c r="J30" s="411"/>
      <c r="K30" s="411"/>
      <c r="L30" s="411"/>
      <c r="M30" s="652"/>
    </row>
    <row r="31" spans="1:13" s="33" customFormat="1" ht="12.75">
      <c r="A31" s="187"/>
      <c r="G31" s="43"/>
      <c r="H31" s="43"/>
      <c r="I31" s="60"/>
      <c r="J31" s="60"/>
      <c r="K31" s="60"/>
      <c r="L31" s="60"/>
      <c r="M31" s="652"/>
    </row>
    <row r="32" spans="1:13" s="33" customFormat="1" ht="12.75">
      <c r="A32" s="187"/>
      <c r="B32" s="56"/>
      <c r="C32" s="44"/>
      <c r="E32" s="56"/>
      <c r="F32" s="56"/>
      <c r="G32" s="43"/>
      <c r="H32" s="43"/>
      <c r="I32" s="60"/>
      <c r="J32" s="60"/>
      <c r="K32" s="60"/>
      <c r="L32" s="60"/>
      <c r="M32" s="652"/>
    </row>
    <row r="33" spans="1:14" s="33" customFormat="1" ht="12.75" customHeight="1">
      <c r="A33" s="416" t="str">
        <f>'Food &amp; Bev.'!A32</f>
        <v>Please be sure to include the complete information on your credit card. The charge will be done in Mexican Currency, and your bank statement will reflect the exchange rate applied at the time of the transaction; therefore prices may vary at the end.</v>
      </c>
      <c r="B33" s="417"/>
      <c r="C33" s="417"/>
      <c r="D33" s="417"/>
      <c r="E33" s="417"/>
      <c r="F33" s="417"/>
      <c r="G33" s="417"/>
      <c r="H33" s="51"/>
      <c r="I33" s="394"/>
      <c r="J33" s="394"/>
      <c r="K33" s="394"/>
      <c r="L33" s="394"/>
      <c r="M33" s="652"/>
    </row>
    <row r="34" spans="1:14" s="33" customFormat="1" ht="12.75" customHeight="1">
      <c r="A34" s="416"/>
      <c r="B34" s="417"/>
      <c r="C34" s="417"/>
      <c r="D34" s="417"/>
      <c r="E34" s="417"/>
      <c r="F34" s="417"/>
      <c r="G34" s="417"/>
      <c r="H34" s="61"/>
      <c r="I34" s="497" t="s">
        <v>68</v>
      </c>
      <c r="J34" s="497"/>
      <c r="K34" s="497"/>
      <c r="L34" s="498"/>
      <c r="M34" s="652"/>
    </row>
    <row r="35" spans="1:14" s="33" customFormat="1" ht="12.75">
      <c r="A35" s="418"/>
      <c r="B35" s="419"/>
      <c r="C35" s="419"/>
      <c r="D35" s="419"/>
      <c r="E35" s="419"/>
      <c r="F35" s="419"/>
      <c r="G35" s="419"/>
      <c r="H35" s="63"/>
      <c r="I35" s="499"/>
      <c r="J35" s="499"/>
      <c r="K35" s="499"/>
      <c r="L35" s="500"/>
      <c r="M35" s="652"/>
    </row>
    <row r="36" spans="1:14" s="33" customFormat="1" ht="15">
      <c r="A36" s="537" t="s">
        <v>70</v>
      </c>
      <c r="B36" s="539"/>
      <c r="C36" s="539"/>
      <c r="D36" s="539"/>
      <c r="E36" s="539"/>
      <c r="F36" s="539"/>
      <c r="G36" s="539"/>
      <c r="H36" s="539"/>
      <c r="I36" s="539"/>
      <c r="J36" s="539"/>
      <c r="K36" s="539"/>
      <c r="L36" s="540"/>
      <c r="M36" s="652"/>
    </row>
    <row r="37" spans="1:14" s="33" customFormat="1" ht="24" customHeight="1">
      <c r="A37" s="541" t="s">
        <v>71</v>
      </c>
      <c r="B37" s="542"/>
      <c r="C37" s="542"/>
      <c r="D37" s="542"/>
      <c r="E37" s="542"/>
      <c r="F37" s="542"/>
      <c r="G37" s="542"/>
      <c r="H37" s="542"/>
      <c r="I37" s="542"/>
      <c r="J37" s="542"/>
      <c r="K37" s="542"/>
      <c r="L37" s="542"/>
      <c r="M37" s="652"/>
    </row>
    <row r="38" spans="1:14" s="33" customFormat="1" ht="19.5" customHeight="1">
      <c r="A38" s="401"/>
      <c r="B38" s="402"/>
      <c r="C38" s="402"/>
      <c r="D38" s="402"/>
      <c r="E38" s="402"/>
      <c r="F38" s="402"/>
      <c r="G38" s="402"/>
      <c r="H38" s="402"/>
      <c r="I38" s="402"/>
      <c r="J38" s="402"/>
      <c r="K38" s="402"/>
      <c r="L38" s="402"/>
      <c r="M38" s="652"/>
    </row>
    <row r="39" spans="1:14" s="33" customFormat="1" ht="18.75" customHeight="1">
      <c r="A39" s="543"/>
      <c r="B39" s="544"/>
      <c r="C39" s="544"/>
      <c r="D39" s="544"/>
      <c r="E39" s="544"/>
      <c r="F39" s="544"/>
      <c r="G39" s="544"/>
      <c r="H39" s="544"/>
      <c r="I39" s="544"/>
      <c r="J39" s="544"/>
      <c r="K39" s="544"/>
      <c r="L39" s="544"/>
      <c r="M39" s="652"/>
    </row>
    <row r="40" spans="1:14" ht="15" customHeight="1">
      <c r="A40" s="64"/>
      <c r="B40" s="34"/>
      <c r="C40" s="34"/>
      <c r="D40" s="34"/>
      <c r="E40" s="34"/>
      <c r="F40" s="34"/>
      <c r="G40" s="34"/>
      <c r="H40" s="34"/>
      <c r="I40" s="34"/>
      <c r="J40" s="34"/>
      <c r="K40" s="34"/>
      <c r="L40" s="34"/>
      <c r="M40" s="652"/>
    </row>
    <row r="41" spans="1:14" ht="13.7" customHeight="1">
      <c r="A41" s="608" t="s">
        <v>312</v>
      </c>
      <c r="B41" s="609"/>
      <c r="C41" s="609"/>
      <c r="D41" s="609"/>
      <c r="E41" s="609"/>
      <c r="F41" s="609"/>
      <c r="G41" s="609"/>
      <c r="H41" s="609"/>
      <c r="I41" s="609"/>
      <c r="J41" s="609"/>
      <c r="K41" s="609"/>
      <c r="L41" s="136"/>
      <c r="M41" s="652"/>
    </row>
    <row r="42" spans="1:14" ht="18.75" customHeight="1">
      <c r="A42" s="203" t="s">
        <v>201</v>
      </c>
      <c r="B42" s="137" t="s">
        <v>200</v>
      </c>
      <c r="C42" s="647" t="s">
        <v>183</v>
      </c>
      <c r="D42" s="647"/>
      <c r="E42" s="647"/>
      <c r="F42" s="647"/>
      <c r="G42" s="647"/>
      <c r="H42" s="647"/>
      <c r="I42" s="647"/>
      <c r="J42" s="669" t="s">
        <v>313</v>
      </c>
      <c r="K42" s="670"/>
      <c r="L42" s="7" t="s">
        <v>0</v>
      </c>
      <c r="M42" s="652"/>
    </row>
    <row r="43" spans="1:14" ht="23.25" customHeight="1">
      <c r="A43" s="69"/>
      <c r="B43" s="70"/>
      <c r="C43" s="655" t="s">
        <v>363</v>
      </c>
      <c r="D43" s="655"/>
      <c r="E43" s="655"/>
      <c r="F43" s="655"/>
      <c r="G43" s="655"/>
      <c r="H43" s="655"/>
      <c r="I43" s="655"/>
      <c r="J43" s="671">
        <v>24</v>
      </c>
      <c r="K43" s="672"/>
      <c r="L43" s="258">
        <f>A43*B43*J43</f>
        <v>0</v>
      </c>
      <c r="M43" s="653"/>
      <c r="N43" s="138"/>
    </row>
    <row r="44" spans="1:14" ht="24.75" customHeight="1">
      <c r="A44" s="69"/>
      <c r="B44" s="70"/>
      <c r="C44" s="655" t="s">
        <v>364</v>
      </c>
      <c r="D44" s="655"/>
      <c r="E44" s="655"/>
      <c r="F44" s="655"/>
      <c r="G44" s="655"/>
      <c r="H44" s="655"/>
      <c r="I44" s="655"/>
      <c r="J44" s="671">
        <v>36</v>
      </c>
      <c r="K44" s="672"/>
      <c r="L44" s="258">
        <f>A44*B44*J44</f>
        <v>0</v>
      </c>
      <c r="M44" s="653"/>
    </row>
    <row r="45" spans="1:14" ht="16.7" customHeight="1">
      <c r="A45" s="608" t="s">
        <v>6</v>
      </c>
      <c r="B45" s="609"/>
      <c r="C45" s="609"/>
      <c r="D45" s="609"/>
      <c r="E45" s="609"/>
      <c r="F45" s="609"/>
      <c r="G45" s="609"/>
      <c r="H45" s="609"/>
      <c r="I45" s="609"/>
      <c r="J45" s="609"/>
      <c r="K45" s="609"/>
      <c r="L45" s="8"/>
      <c r="M45" s="652"/>
    </row>
    <row r="46" spans="1:14" ht="17.25" customHeight="1">
      <c r="A46" s="673" t="s">
        <v>201</v>
      </c>
      <c r="B46" s="674"/>
      <c r="C46" s="647" t="s">
        <v>183</v>
      </c>
      <c r="D46" s="647"/>
      <c r="E46" s="647"/>
      <c r="F46" s="647"/>
      <c r="G46" s="647"/>
      <c r="H46" s="647"/>
      <c r="I46" s="647"/>
      <c r="J46" s="675" t="s">
        <v>313</v>
      </c>
      <c r="K46" s="676"/>
      <c r="L46" s="38" t="s">
        <v>0</v>
      </c>
      <c r="M46" s="653"/>
    </row>
    <row r="47" spans="1:14" ht="14.25" customHeight="1">
      <c r="A47" s="623"/>
      <c r="B47" s="624"/>
      <c r="C47" s="656" t="s">
        <v>321</v>
      </c>
      <c r="D47" s="656"/>
      <c r="E47" s="656"/>
      <c r="F47" s="656"/>
      <c r="G47" s="656"/>
      <c r="H47" s="656"/>
      <c r="I47" s="656"/>
      <c r="J47" s="677">
        <v>178</v>
      </c>
      <c r="K47" s="678"/>
      <c r="L47" s="258">
        <f t="shared" ref="L47:L54" si="0">A47*J47</f>
        <v>0</v>
      </c>
      <c r="M47" s="653"/>
    </row>
    <row r="48" spans="1:14" ht="12.75">
      <c r="A48" s="623"/>
      <c r="B48" s="624"/>
      <c r="C48" s="656" t="s">
        <v>317</v>
      </c>
      <c r="D48" s="656"/>
      <c r="E48" s="656"/>
      <c r="F48" s="656"/>
      <c r="G48" s="656"/>
      <c r="H48" s="656"/>
      <c r="I48" s="656"/>
      <c r="J48" s="671">
        <v>386</v>
      </c>
      <c r="K48" s="672"/>
      <c r="L48" s="258">
        <f t="shared" si="0"/>
        <v>0</v>
      </c>
      <c r="M48" s="653"/>
    </row>
    <row r="49" spans="1:13" ht="12.75">
      <c r="A49" s="623"/>
      <c r="B49" s="624"/>
      <c r="C49" s="656" t="s">
        <v>318</v>
      </c>
      <c r="D49" s="656"/>
      <c r="E49" s="656"/>
      <c r="F49" s="656"/>
      <c r="G49" s="656"/>
      <c r="H49" s="656"/>
      <c r="I49" s="656"/>
      <c r="J49" s="671">
        <v>639</v>
      </c>
      <c r="K49" s="672"/>
      <c r="L49" s="258">
        <f t="shared" si="0"/>
        <v>0</v>
      </c>
      <c r="M49" s="653"/>
    </row>
    <row r="50" spans="1:13" ht="12.75">
      <c r="A50" s="623"/>
      <c r="B50" s="624"/>
      <c r="C50" s="656" t="s">
        <v>316</v>
      </c>
      <c r="D50" s="656"/>
      <c r="E50" s="656"/>
      <c r="F50" s="656"/>
      <c r="G50" s="656"/>
      <c r="H50" s="656"/>
      <c r="I50" s="656"/>
      <c r="J50" s="671">
        <v>1277</v>
      </c>
      <c r="K50" s="672"/>
      <c r="L50" s="258">
        <f t="shared" si="0"/>
        <v>0</v>
      </c>
      <c r="M50" s="653"/>
    </row>
    <row r="51" spans="1:13" ht="12.75">
      <c r="A51" s="623"/>
      <c r="B51" s="624"/>
      <c r="C51" s="656" t="s">
        <v>319</v>
      </c>
      <c r="D51" s="656"/>
      <c r="E51" s="656"/>
      <c r="F51" s="656"/>
      <c r="G51" s="656"/>
      <c r="H51" s="656"/>
      <c r="I51" s="656"/>
      <c r="J51" s="671">
        <v>1916</v>
      </c>
      <c r="K51" s="672"/>
      <c r="L51" s="258">
        <f t="shared" si="0"/>
        <v>0</v>
      </c>
      <c r="M51" s="653"/>
    </row>
    <row r="52" spans="1:13" ht="12.75">
      <c r="A52" s="623"/>
      <c r="B52" s="624"/>
      <c r="C52" s="656" t="s">
        <v>320</v>
      </c>
      <c r="D52" s="656"/>
      <c r="E52" s="656"/>
      <c r="F52" s="656"/>
      <c r="G52" s="656"/>
      <c r="H52" s="656"/>
      <c r="I52" s="656"/>
      <c r="J52" s="671">
        <v>2554</v>
      </c>
      <c r="K52" s="672"/>
      <c r="L52" s="258">
        <f t="shared" si="0"/>
        <v>0</v>
      </c>
      <c r="M52" s="653"/>
    </row>
    <row r="53" spans="1:13" ht="12.75">
      <c r="A53" s="623"/>
      <c r="B53" s="624"/>
      <c r="C53" s="656" t="s">
        <v>314</v>
      </c>
      <c r="D53" s="656"/>
      <c r="E53" s="656"/>
      <c r="F53" s="656"/>
      <c r="G53" s="656"/>
      <c r="H53" s="656"/>
      <c r="I53" s="656"/>
      <c r="J53" s="671">
        <v>3111</v>
      </c>
      <c r="K53" s="672"/>
      <c r="L53" s="258">
        <f t="shared" si="0"/>
        <v>0</v>
      </c>
      <c r="M53" s="653"/>
    </row>
    <row r="54" spans="1:13" ht="12.75">
      <c r="A54" s="623"/>
      <c r="B54" s="624"/>
      <c r="C54" s="656" t="s">
        <v>315</v>
      </c>
      <c r="D54" s="656"/>
      <c r="E54" s="656"/>
      <c r="F54" s="656"/>
      <c r="G54" s="656"/>
      <c r="H54" s="656"/>
      <c r="I54" s="656"/>
      <c r="J54" s="671">
        <v>5893</v>
      </c>
      <c r="K54" s="672"/>
      <c r="L54" s="258">
        <f t="shared" si="0"/>
        <v>0</v>
      </c>
      <c r="M54" s="653"/>
    </row>
    <row r="55" spans="1:13" ht="12.75">
      <c r="A55" s="608" t="s">
        <v>325</v>
      </c>
      <c r="B55" s="609"/>
      <c r="C55" s="609"/>
      <c r="D55" s="609"/>
      <c r="E55" s="609"/>
      <c r="F55" s="609"/>
      <c r="G55" s="609"/>
      <c r="H55" s="609"/>
      <c r="I55" s="609"/>
      <c r="J55" s="609"/>
      <c r="K55" s="609"/>
      <c r="L55" s="8"/>
      <c r="M55" s="653"/>
    </row>
    <row r="56" spans="1:13" ht="26.25" customHeight="1">
      <c r="A56" s="673" t="s">
        <v>201</v>
      </c>
      <c r="B56" s="674"/>
      <c r="C56" s="647" t="s">
        <v>183</v>
      </c>
      <c r="D56" s="647"/>
      <c r="E56" s="647"/>
      <c r="F56" s="647"/>
      <c r="G56" s="647"/>
      <c r="H56" s="647"/>
      <c r="I56" s="647"/>
      <c r="J56" s="249" t="s">
        <v>326</v>
      </c>
      <c r="K56" s="291" t="s">
        <v>202</v>
      </c>
      <c r="L56" s="38" t="s">
        <v>0</v>
      </c>
      <c r="M56" s="653"/>
    </row>
    <row r="57" spans="1:13" ht="23.25" customHeight="1">
      <c r="A57" s="623"/>
      <c r="B57" s="624"/>
      <c r="C57" s="655" t="s">
        <v>365</v>
      </c>
      <c r="D57" s="655"/>
      <c r="E57" s="655"/>
      <c r="F57" s="655"/>
      <c r="G57" s="655"/>
      <c r="H57" s="655"/>
      <c r="I57" s="655"/>
      <c r="J57" s="290">
        <v>324</v>
      </c>
      <c r="K57" s="257">
        <v>388</v>
      </c>
      <c r="L57" s="258">
        <f ca="1">ROUNDUP(IF(TODAY()&lt;=$L$18,(A57*J57),(A57*K57)),0)</f>
        <v>0</v>
      </c>
      <c r="M57" s="653"/>
    </row>
    <row r="58" spans="1:13" ht="17.25" customHeight="1" thickBot="1">
      <c r="A58" s="623"/>
      <c r="B58" s="624"/>
      <c r="C58" s="655" t="s">
        <v>337</v>
      </c>
      <c r="D58" s="655"/>
      <c r="E58" s="655"/>
      <c r="F58" s="655"/>
      <c r="G58" s="655"/>
      <c r="H58" s="655"/>
      <c r="I58" s="655"/>
      <c r="J58" s="259">
        <v>129</v>
      </c>
      <c r="K58" s="257">
        <v>155</v>
      </c>
      <c r="L58" s="258">
        <f ca="1">ROUNDUP(IF(TODAY()&lt;=$L$18,(A58*J58),(A58*K58)),0)</f>
        <v>0</v>
      </c>
      <c r="M58" s="653"/>
    </row>
    <row r="59" spans="1:13" ht="12.75">
      <c r="A59" s="641" t="s">
        <v>366</v>
      </c>
      <c r="B59" s="642"/>
      <c r="C59" s="642"/>
      <c r="D59" s="642"/>
      <c r="E59" s="642"/>
      <c r="F59" s="642"/>
      <c r="G59" s="642"/>
      <c r="H59" s="642"/>
      <c r="I59" s="642"/>
      <c r="J59" s="648" t="s">
        <v>7</v>
      </c>
      <c r="K59" s="649"/>
      <c r="L59" s="260">
        <f ca="1">SUM(L43:L58)</f>
        <v>0</v>
      </c>
      <c r="M59" s="652"/>
    </row>
    <row r="60" spans="1:13" ht="12.75" customHeight="1">
      <c r="A60" s="643"/>
      <c r="B60" s="644"/>
      <c r="C60" s="644"/>
      <c r="D60" s="644"/>
      <c r="E60" s="644"/>
      <c r="F60" s="644"/>
      <c r="G60" s="644"/>
      <c r="H60" s="644"/>
      <c r="I60" s="644"/>
      <c r="J60" s="661" t="s">
        <v>203</v>
      </c>
      <c r="K60" s="662"/>
      <c r="L60" s="9">
        <f ca="1">+L59*16%</f>
        <v>0</v>
      </c>
      <c r="M60" s="652"/>
    </row>
    <row r="61" spans="1:13" ht="13.5" thickBot="1">
      <c r="A61" s="643"/>
      <c r="B61" s="644"/>
      <c r="C61" s="644"/>
      <c r="D61" s="644"/>
      <c r="E61" s="644"/>
      <c r="F61" s="644"/>
      <c r="G61" s="644"/>
      <c r="H61" s="644"/>
      <c r="I61" s="644"/>
      <c r="J61" s="645" t="s">
        <v>189</v>
      </c>
      <c r="K61" s="646"/>
      <c r="L61" s="10">
        <f ca="1">+L60+L59</f>
        <v>0</v>
      </c>
      <c r="M61" s="652"/>
    </row>
    <row r="62" spans="1:13" ht="6" customHeight="1" thickBot="1">
      <c r="A62" s="204"/>
      <c r="B62" s="139"/>
      <c r="C62" s="139"/>
      <c r="D62" s="139"/>
      <c r="E62" s="139"/>
      <c r="F62" s="139"/>
      <c r="G62" s="139"/>
      <c r="H62" s="139"/>
      <c r="I62" s="139"/>
      <c r="J62" s="140"/>
      <c r="K62" s="140"/>
      <c r="L62" s="292"/>
      <c r="M62" s="652"/>
    </row>
    <row r="63" spans="1:13" ht="21" customHeight="1" thickBot="1">
      <c r="A63" s="659" t="s">
        <v>338</v>
      </c>
      <c r="B63" s="660"/>
      <c r="C63" s="660"/>
      <c r="D63" s="660"/>
      <c r="E63" s="660"/>
      <c r="F63" s="660"/>
      <c r="G63" s="660"/>
      <c r="H63" s="660"/>
      <c r="I63" s="660"/>
      <c r="J63" s="660"/>
      <c r="K63" s="660"/>
      <c r="L63" s="660"/>
      <c r="M63" s="652"/>
    </row>
    <row r="64" spans="1:13" ht="5.25" customHeight="1">
      <c r="A64" s="205"/>
      <c r="B64" s="293"/>
      <c r="C64" s="293"/>
      <c r="D64" s="293"/>
      <c r="E64" s="293"/>
      <c r="F64" s="293"/>
      <c r="G64" s="293"/>
      <c r="H64" s="293"/>
      <c r="I64" s="293"/>
      <c r="J64" s="293"/>
      <c r="K64" s="293"/>
      <c r="L64" s="293"/>
      <c r="M64" s="652"/>
    </row>
    <row r="65" spans="1:13" s="141" customFormat="1" ht="21" customHeight="1">
      <c r="A65" s="663" t="s">
        <v>204</v>
      </c>
      <c r="B65" s="664"/>
      <c r="C65" s="664"/>
      <c r="D65" s="664"/>
      <c r="E65" s="664"/>
      <c r="F65" s="664"/>
      <c r="G65" s="664"/>
      <c r="H65" s="664"/>
      <c r="I65" s="664"/>
      <c r="J65" s="664"/>
      <c r="K65" s="664"/>
      <c r="L65" s="665"/>
      <c r="M65" s="652"/>
    </row>
    <row r="66" spans="1:13" s="141" customFormat="1" ht="18.75" customHeight="1">
      <c r="A66" s="626" t="s">
        <v>205</v>
      </c>
      <c r="B66" s="626"/>
      <c r="C66" s="626"/>
      <c r="D66" s="626"/>
      <c r="E66" s="626"/>
      <c r="F66" s="626"/>
      <c r="G66" s="626"/>
      <c r="H66" s="626"/>
      <c r="I66" s="626"/>
      <c r="J66" s="626"/>
      <c r="K66" s="626"/>
      <c r="L66" s="626"/>
      <c r="M66" s="652"/>
    </row>
    <row r="67" spans="1:13" s="141" customFormat="1" ht="15.75" customHeight="1">
      <c r="A67" s="626" t="s">
        <v>323</v>
      </c>
      <c r="B67" s="626"/>
      <c r="C67" s="626"/>
      <c r="D67" s="626"/>
      <c r="E67" s="626"/>
      <c r="F67" s="626"/>
      <c r="G67" s="626"/>
      <c r="H67" s="626"/>
      <c r="I67" s="626"/>
      <c r="J67" s="626"/>
      <c r="K67" s="626"/>
      <c r="L67" s="626"/>
      <c r="M67" s="652"/>
    </row>
    <row r="68" spans="1:13" s="141" customFormat="1" ht="14.25" customHeight="1">
      <c r="A68" s="626" t="s">
        <v>324</v>
      </c>
      <c r="B68" s="626"/>
      <c r="C68" s="626"/>
      <c r="D68" s="626"/>
      <c r="E68" s="626"/>
      <c r="F68" s="626"/>
      <c r="G68" s="626"/>
      <c r="H68" s="626"/>
      <c r="I68" s="626"/>
      <c r="J68" s="626"/>
      <c r="K68" s="626"/>
      <c r="L68" s="626"/>
      <c r="M68" s="652"/>
    </row>
    <row r="69" spans="1:13" s="141" customFormat="1" ht="12.75" customHeight="1">
      <c r="A69" s="625" t="s">
        <v>206</v>
      </c>
      <c r="B69" s="625"/>
      <c r="C69" s="625"/>
      <c r="D69" s="625"/>
      <c r="E69" s="625"/>
      <c r="F69" s="625"/>
      <c r="G69" s="625"/>
      <c r="H69" s="625"/>
      <c r="I69" s="625"/>
      <c r="J69" s="625"/>
      <c r="K69" s="625"/>
      <c r="L69" s="625"/>
      <c r="M69" s="652"/>
    </row>
    <row r="70" spans="1:13" s="141" customFormat="1" ht="15" customHeight="1">
      <c r="A70" s="625" t="s">
        <v>333</v>
      </c>
      <c r="B70" s="625"/>
      <c r="C70" s="625"/>
      <c r="D70" s="625"/>
      <c r="E70" s="625"/>
      <c r="F70" s="625"/>
      <c r="G70" s="625"/>
      <c r="H70" s="625"/>
      <c r="I70" s="625"/>
      <c r="J70" s="625"/>
      <c r="K70" s="625"/>
      <c r="L70" s="625"/>
      <c r="M70" s="652"/>
    </row>
    <row r="71" spans="1:13" s="141" customFormat="1">
      <c r="A71" s="625" t="s">
        <v>207</v>
      </c>
      <c r="B71" s="625"/>
      <c r="C71" s="625"/>
      <c r="D71" s="625"/>
      <c r="E71" s="625"/>
      <c r="F71" s="625"/>
      <c r="G71" s="625"/>
      <c r="H71" s="625"/>
      <c r="I71" s="625"/>
      <c r="J71" s="625"/>
      <c r="K71" s="625"/>
      <c r="L71" s="625"/>
      <c r="M71" s="652"/>
    </row>
    <row r="72" spans="1:13" s="141" customFormat="1" ht="15" customHeight="1">
      <c r="A72" s="626" t="s">
        <v>208</v>
      </c>
      <c r="B72" s="626"/>
      <c r="C72" s="626"/>
      <c r="D72" s="626"/>
      <c r="E72" s="626"/>
      <c r="F72" s="626"/>
      <c r="G72" s="626"/>
      <c r="H72" s="626"/>
      <c r="I72" s="626"/>
      <c r="J72" s="626"/>
      <c r="K72" s="626"/>
      <c r="L72" s="626"/>
      <c r="M72" s="652"/>
    </row>
    <row r="73" spans="1:13" s="141" customFormat="1" ht="27" customHeight="1">
      <c r="A73" s="627" t="s">
        <v>209</v>
      </c>
      <c r="B73" s="627"/>
      <c r="C73" s="627"/>
      <c r="D73" s="627"/>
      <c r="E73" s="627"/>
      <c r="F73" s="627"/>
      <c r="G73" s="627"/>
      <c r="H73" s="627"/>
      <c r="I73" s="627"/>
      <c r="J73" s="627"/>
      <c r="K73" s="627"/>
      <c r="L73" s="627"/>
      <c r="M73" s="652"/>
    </row>
    <row r="74" spans="1:13" s="141" customFormat="1" ht="12" customHeight="1">
      <c r="A74" s="633" t="s">
        <v>322</v>
      </c>
      <c r="B74" s="633"/>
      <c r="C74" s="633"/>
      <c r="D74" s="633"/>
      <c r="E74" s="633"/>
      <c r="F74" s="633"/>
      <c r="G74" s="633"/>
      <c r="H74" s="633"/>
      <c r="I74" s="633"/>
      <c r="J74" s="633"/>
      <c r="K74" s="633"/>
      <c r="L74" s="633"/>
      <c r="M74" s="652"/>
    </row>
    <row r="75" spans="1:13" s="141" customFormat="1" ht="12.75" customHeight="1">
      <c r="A75" s="634" t="s">
        <v>210</v>
      </c>
      <c r="B75" s="634"/>
      <c r="C75" s="634"/>
      <c r="D75" s="634"/>
      <c r="E75" s="634"/>
      <c r="F75" s="634"/>
      <c r="G75" s="634"/>
      <c r="H75" s="634"/>
      <c r="I75" s="634"/>
      <c r="J75" s="634"/>
      <c r="K75" s="634"/>
      <c r="L75" s="634"/>
      <c r="M75" s="652"/>
    </row>
    <row r="76" spans="1:13" s="141" customFormat="1" ht="12.75" customHeight="1">
      <c r="A76" s="634" t="s">
        <v>334</v>
      </c>
      <c r="B76" s="634"/>
      <c r="C76" s="634"/>
      <c r="D76" s="634"/>
      <c r="E76" s="634"/>
      <c r="F76" s="634"/>
      <c r="G76" s="634"/>
      <c r="H76" s="634"/>
      <c r="I76" s="634"/>
      <c r="J76" s="634"/>
      <c r="K76" s="634"/>
      <c r="L76" s="634"/>
      <c r="M76" s="652"/>
    </row>
    <row r="77" spans="1:13" s="141" customFormat="1" ht="12.75" customHeight="1">
      <c r="A77" s="634" t="s">
        <v>211</v>
      </c>
      <c r="B77" s="634"/>
      <c r="C77" s="634"/>
      <c r="D77" s="634"/>
      <c r="E77" s="634"/>
      <c r="F77" s="634"/>
      <c r="G77" s="634"/>
      <c r="H77" s="634"/>
      <c r="I77" s="634"/>
      <c r="J77" s="634"/>
      <c r="K77" s="634"/>
      <c r="L77" s="634"/>
      <c r="M77" s="652"/>
    </row>
    <row r="78" spans="1:13" s="141" customFormat="1" ht="12.75" customHeight="1">
      <c r="A78" s="634" t="s">
        <v>389</v>
      </c>
      <c r="B78" s="634"/>
      <c r="C78" s="634"/>
      <c r="D78" s="634"/>
      <c r="E78" s="634"/>
      <c r="F78" s="634"/>
      <c r="G78" s="634"/>
      <c r="H78" s="634"/>
      <c r="I78" s="634"/>
      <c r="J78" s="634"/>
      <c r="K78" s="634"/>
      <c r="L78" s="634"/>
      <c r="M78" s="652"/>
    </row>
    <row r="79" spans="1:13" s="141" customFormat="1" ht="24.75" customHeight="1">
      <c r="A79" s="635" t="s">
        <v>390</v>
      </c>
      <c r="B79" s="636"/>
      <c r="C79" s="636"/>
      <c r="D79" s="636"/>
      <c r="E79" s="636"/>
      <c r="F79" s="636"/>
      <c r="G79" s="636"/>
      <c r="H79" s="636"/>
      <c r="I79" s="636"/>
      <c r="J79" s="636"/>
      <c r="K79" s="636"/>
      <c r="L79" s="637"/>
      <c r="M79" s="652"/>
    </row>
    <row r="80" spans="1:13" s="141" customFormat="1" ht="12.75">
      <c r="A80" s="666" t="s">
        <v>449</v>
      </c>
      <c r="B80" s="667"/>
      <c r="C80" s="667"/>
      <c r="D80" s="667"/>
      <c r="E80" s="667"/>
      <c r="F80" s="667"/>
      <c r="G80" s="667"/>
      <c r="H80" s="667"/>
      <c r="I80" s="667"/>
      <c r="J80" s="667"/>
      <c r="K80" s="667"/>
      <c r="L80" s="668"/>
      <c r="M80" s="652"/>
    </row>
    <row r="81" spans="1:13" s="141" customFormat="1" ht="67.5" customHeight="1">
      <c r="A81" s="630" t="s">
        <v>212</v>
      </c>
      <c r="B81" s="631"/>
      <c r="C81" s="631"/>
      <c r="D81" s="631"/>
      <c r="E81" s="631"/>
      <c r="F81" s="631"/>
      <c r="G81" s="631"/>
      <c r="H81" s="631"/>
      <c r="I81" s="631"/>
      <c r="J81" s="631"/>
      <c r="K81" s="631"/>
      <c r="L81" s="632"/>
      <c r="M81" s="652"/>
    </row>
    <row r="82" spans="1:13" s="141" customFormat="1" ht="6.75" customHeight="1">
      <c r="A82" s="628"/>
      <c r="B82" s="629"/>
      <c r="C82" s="629"/>
      <c r="D82" s="629"/>
      <c r="E82" s="629"/>
      <c r="F82" s="629"/>
      <c r="G82" s="629"/>
      <c r="H82" s="629"/>
      <c r="I82" s="629"/>
      <c r="J82" s="629"/>
      <c r="K82" s="629"/>
      <c r="L82" s="629"/>
      <c r="M82" s="652"/>
    </row>
    <row r="83" spans="1:13" s="141" customFormat="1" ht="4.5" customHeight="1" thickBot="1">
      <c r="A83" s="638"/>
      <c r="B83" s="639"/>
      <c r="C83" s="639"/>
      <c r="D83" s="639"/>
      <c r="E83" s="639"/>
      <c r="F83" s="639"/>
      <c r="G83" s="639"/>
      <c r="H83" s="639"/>
      <c r="I83" s="639"/>
      <c r="J83" s="639"/>
      <c r="K83" s="639"/>
      <c r="L83" s="640"/>
      <c r="M83" s="652"/>
    </row>
    <row r="84" spans="1:13" ht="26.25" customHeight="1">
      <c r="A84" s="502" t="s">
        <v>177</v>
      </c>
      <c r="B84" s="503"/>
      <c r="C84" s="503"/>
      <c r="D84" s="503"/>
      <c r="E84" s="503"/>
      <c r="F84" s="503"/>
      <c r="G84" s="503"/>
      <c r="H84" s="503"/>
      <c r="I84" s="503"/>
      <c r="J84" s="503"/>
      <c r="K84" s="503"/>
      <c r="L84" s="503"/>
      <c r="M84" s="652"/>
    </row>
    <row r="85" spans="1:13" ht="18.75" thickBot="1">
      <c r="A85" s="504" t="s">
        <v>30</v>
      </c>
      <c r="B85" s="505"/>
      <c r="C85" s="505"/>
      <c r="D85" s="505"/>
      <c r="E85" s="505"/>
      <c r="F85" s="505"/>
      <c r="G85" s="505"/>
      <c r="H85" s="505"/>
      <c r="I85" s="505"/>
      <c r="J85" s="505"/>
      <c r="K85" s="505"/>
      <c r="L85" s="505"/>
      <c r="M85" s="654"/>
    </row>
    <row r="96" spans="1:13" ht="12.75">
      <c r="F96" s="142"/>
      <c r="G96" s="143"/>
    </row>
    <row r="97" spans="6:7">
      <c r="F97" s="144"/>
      <c r="G97" s="142"/>
    </row>
    <row r="98" spans="6:7">
      <c r="F98" s="144"/>
      <c r="G98" s="142"/>
    </row>
    <row r="99" spans="6:7">
      <c r="F99" s="144"/>
      <c r="G99" s="142"/>
    </row>
  </sheetData>
  <sheetProtection algorithmName="SHA-512" hashValue="+wZpaDGYDjf5U+Vo7m4kF9usmrwkt/JEIa9Q6AaUKhecUvZbOPc92JrC2v3Q+7MC0/bsqkZsSrmZ0stRmkNdkA==" saltValue="Uv/OxnW0LE3js5XNxIAcFw==" spinCount="100000" sheet="1" objects="1" scenarios="1"/>
  <mergeCells count="109">
    <mergeCell ref="A77:L77"/>
    <mergeCell ref="A78:L78"/>
    <mergeCell ref="A80:L80"/>
    <mergeCell ref="J42:K42"/>
    <mergeCell ref="J43:K43"/>
    <mergeCell ref="J44:K44"/>
    <mergeCell ref="A46:B46"/>
    <mergeCell ref="J46:K46"/>
    <mergeCell ref="A58:B58"/>
    <mergeCell ref="A55:K55"/>
    <mergeCell ref="A57:B57"/>
    <mergeCell ref="A56:B56"/>
    <mergeCell ref="C56:I56"/>
    <mergeCell ref="J49:K49"/>
    <mergeCell ref="J50:K50"/>
    <mergeCell ref="J51:K51"/>
    <mergeCell ref="J52:K52"/>
    <mergeCell ref="J53:K53"/>
    <mergeCell ref="J54:K54"/>
    <mergeCell ref="C52:I52"/>
    <mergeCell ref="C53:I53"/>
    <mergeCell ref="J47:K47"/>
    <mergeCell ref="J48:K48"/>
    <mergeCell ref="C58:I58"/>
    <mergeCell ref="D8:H8"/>
    <mergeCell ref="D9:H9"/>
    <mergeCell ref="D10:H10"/>
    <mergeCell ref="D11:H11"/>
    <mergeCell ref="A17:L17"/>
    <mergeCell ref="D12:H12"/>
    <mergeCell ref="D13:H13"/>
    <mergeCell ref="D14:H14"/>
    <mergeCell ref="D15:H15"/>
    <mergeCell ref="J11:L11"/>
    <mergeCell ref="J13:L13"/>
    <mergeCell ref="J14:L14"/>
    <mergeCell ref="I12:J12"/>
    <mergeCell ref="I30:L30"/>
    <mergeCell ref="K20:L20"/>
    <mergeCell ref="A37:L39"/>
    <mergeCell ref="I29:L29"/>
    <mergeCell ref="I33:L33"/>
    <mergeCell ref="I34:L35"/>
    <mergeCell ref="A33:G35"/>
    <mergeCell ref="A36:L36"/>
    <mergeCell ref="A41:K41"/>
    <mergeCell ref="A22:L22"/>
    <mergeCell ref="A23:L23"/>
    <mergeCell ref="H25:L26"/>
    <mergeCell ref="H27:L27"/>
    <mergeCell ref="J60:K60"/>
    <mergeCell ref="A65:L65"/>
    <mergeCell ref="A66:L66"/>
    <mergeCell ref="A67:L67"/>
    <mergeCell ref="A68:L68"/>
    <mergeCell ref="A47:B47"/>
    <mergeCell ref="A48:B48"/>
    <mergeCell ref="C49:I49"/>
    <mergeCell ref="C50:I50"/>
    <mergeCell ref="C51:I51"/>
    <mergeCell ref="C54:I54"/>
    <mergeCell ref="K2:M3"/>
    <mergeCell ref="J6:L6"/>
    <mergeCell ref="A7:L7"/>
    <mergeCell ref="K8:L8"/>
    <mergeCell ref="K9:L10"/>
    <mergeCell ref="H6:I6"/>
    <mergeCell ref="A5:M5"/>
    <mergeCell ref="E3:I3"/>
    <mergeCell ref="E4:I4"/>
    <mergeCell ref="M6:M85"/>
    <mergeCell ref="C42:I42"/>
    <mergeCell ref="C43:I43"/>
    <mergeCell ref="C44:I44"/>
    <mergeCell ref="C47:I47"/>
    <mergeCell ref="C48:I48"/>
    <mergeCell ref="C57:I57"/>
    <mergeCell ref="B21:F21"/>
    <mergeCell ref="G25:G26"/>
    <mergeCell ref="B27:C27"/>
    <mergeCell ref="J15:L15"/>
    <mergeCell ref="H19:L19"/>
    <mergeCell ref="A69:L69"/>
    <mergeCell ref="A45:K45"/>
    <mergeCell ref="A63:L63"/>
    <mergeCell ref="A18:K18"/>
    <mergeCell ref="A54:B54"/>
    <mergeCell ref="A53:B53"/>
    <mergeCell ref="A52:B52"/>
    <mergeCell ref="A51:B51"/>
    <mergeCell ref="A50:B50"/>
    <mergeCell ref="A49:B49"/>
    <mergeCell ref="A84:L84"/>
    <mergeCell ref="A85:L85"/>
    <mergeCell ref="A70:L70"/>
    <mergeCell ref="A71:L71"/>
    <mergeCell ref="A72:L72"/>
    <mergeCell ref="A73:L73"/>
    <mergeCell ref="A82:L82"/>
    <mergeCell ref="A81:L81"/>
    <mergeCell ref="A74:L74"/>
    <mergeCell ref="A75:L75"/>
    <mergeCell ref="A76:L76"/>
    <mergeCell ref="A79:L79"/>
    <mergeCell ref="A83:L83"/>
    <mergeCell ref="A59:I61"/>
    <mergeCell ref="J61:K61"/>
    <mergeCell ref="C46:I46"/>
    <mergeCell ref="J59:K59"/>
  </mergeCells>
  <phoneticPr fontId="0" type="noConversion"/>
  <printOptions horizontalCentered="1"/>
  <pageMargins left="0.39370078740157483" right="0.39370078740157483" top="0" bottom="0" header="0" footer="0"/>
  <pageSetup scale="55" fitToHeight="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32963"/>
  </sheetPr>
  <dimension ref="A1:M114"/>
  <sheetViews>
    <sheetView showGridLines="0" zoomScaleNormal="100" zoomScaleSheetLayoutView="100" workbookViewId="0"/>
  </sheetViews>
  <sheetFormatPr baseColWidth="10" defaultRowHeight="12"/>
  <cols>
    <col min="1" max="1" width="11.42578125" style="30" customWidth="1"/>
    <col min="2" max="4" width="9.28515625" style="30" customWidth="1"/>
    <col min="5" max="11" width="11.42578125" style="30" customWidth="1"/>
    <col min="12" max="12" width="14.28515625" style="30" customWidth="1"/>
    <col min="13" max="13" width="7.7109375" style="30" customWidth="1"/>
    <col min="14" max="16384" width="11.42578125" style="30"/>
  </cols>
  <sheetData>
    <row r="1" spans="1:13" s="33" customFormat="1" ht="49.5" customHeight="1">
      <c r="A1" s="32"/>
      <c r="B1" s="32"/>
      <c r="C1" s="32"/>
      <c r="D1" s="29"/>
      <c r="E1" s="29"/>
      <c r="F1" s="29"/>
      <c r="G1" s="29"/>
      <c r="H1" s="29"/>
      <c r="I1" s="29"/>
      <c r="J1" s="29"/>
      <c r="K1" s="29"/>
      <c r="L1" s="29"/>
      <c r="M1" s="29"/>
    </row>
    <row r="2" spans="1:13" s="33" customFormat="1" ht="15" customHeight="1">
      <c r="A2" s="30"/>
      <c r="B2" s="30"/>
      <c r="C2" s="30"/>
      <c r="D2" s="30"/>
      <c r="E2" s="34"/>
      <c r="F2" s="35"/>
      <c r="G2" s="35"/>
      <c r="H2" s="35"/>
      <c r="I2" s="35"/>
      <c r="J2" s="35"/>
      <c r="K2" s="524"/>
      <c r="L2" s="524"/>
      <c r="M2" s="524"/>
    </row>
    <row r="3" spans="1:13" s="33" customFormat="1" ht="15" customHeight="1">
      <c r="A3" s="30"/>
      <c r="B3" s="30"/>
      <c r="C3" s="30"/>
      <c r="D3" s="247"/>
      <c r="E3" s="466" t="s">
        <v>215</v>
      </c>
      <c r="F3" s="466"/>
      <c r="G3" s="466"/>
      <c r="H3" s="466"/>
      <c r="I3" s="466"/>
      <c r="J3" s="240"/>
      <c r="K3" s="524"/>
      <c r="L3" s="524"/>
      <c r="M3" s="524"/>
    </row>
    <row r="4" spans="1:13" s="33" customFormat="1" ht="30" customHeight="1" thickBot="1">
      <c r="A4" s="30"/>
      <c r="B4" s="30"/>
      <c r="C4" s="30"/>
      <c r="D4" s="30"/>
      <c r="E4" s="567" t="s">
        <v>35</v>
      </c>
      <c r="F4" s="567"/>
      <c r="G4" s="567"/>
      <c r="H4" s="567"/>
      <c r="I4" s="567"/>
      <c r="J4" s="248"/>
      <c r="K4" s="34"/>
      <c r="L4" s="37"/>
      <c r="M4" s="30"/>
    </row>
    <row r="5" spans="1:13" s="33" customFormat="1" ht="36.75" customHeight="1" thickBot="1">
      <c r="A5" s="363" t="s">
        <v>36</v>
      </c>
      <c r="B5" s="364"/>
      <c r="C5" s="364"/>
      <c r="D5" s="364"/>
      <c r="E5" s="364"/>
      <c r="F5" s="364"/>
      <c r="G5" s="364"/>
      <c r="H5" s="364"/>
      <c r="I5" s="364"/>
      <c r="J5" s="364"/>
      <c r="K5" s="364"/>
      <c r="L5" s="364"/>
      <c r="M5" s="365"/>
    </row>
    <row r="6" spans="1:13" s="33" customFormat="1" ht="12.75" customHeight="1">
      <c r="A6" s="180" t="s">
        <v>37</v>
      </c>
      <c r="B6" s="39" t="str">
        <f>+'DATOS MAESTROS'!$B$3</f>
        <v>GLASSTECH MEXICO 2025</v>
      </c>
      <c r="C6" s="40"/>
      <c r="D6" s="40"/>
      <c r="E6" s="40"/>
      <c r="F6" s="40"/>
      <c r="G6" s="41"/>
      <c r="H6" s="366" t="s">
        <v>38</v>
      </c>
      <c r="I6" s="367"/>
      <c r="J6" s="368" t="str">
        <f>+'DATOS MAESTROS'!$B$4</f>
        <v>july 16 - 18, 2025</v>
      </c>
      <c r="K6" s="369"/>
      <c r="L6" s="369"/>
      <c r="M6" s="721" t="s">
        <v>240</v>
      </c>
    </row>
    <row r="7" spans="1:13" s="33" customFormat="1" ht="15.75" thickBot="1">
      <c r="A7" s="373" t="s">
        <v>39</v>
      </c>
      <c r="B7" s="374"/>
      <c r="C7" s="374"/>
      <c r="D7" s="374"/>
      <c r="E7" s="374"/>
      <c r="F7" s="374"/>
      <c r="G7" s="374"/>
      <c r="H7" s="374"/>
      <c r="I7" s="374"/>
      <c r="J7" s="374"/>
      <c r="K7" s="374"/>
      <c r="L7" s="374"/>
      <c r="M7" s="722"/>
    </row>
    <row r="8" spans="1:13" s="33" customFormat="1" ht="13.5" thickBot="1">
      <c r="A8" s="181" t="s">
        <v>41</v>
      </c>
      <c r="B8" s="42"/>
      <c r="C8" s="42"/>
      <c r="D8" s="375"/>
      <c r="E8" s="375"/>
      <c r="F8" s="375"/>
      <c r="G8" s="375"/>
      <c r="H8" s="375"/>
      <c r="I8" s="43"/>
      <c r="J8" s="43"/>
      <c r="K8" s="376" t="s">
        <v>40</v>
      </c>
      <c r="L8" s="377"/>
      <c r="M8" s="722"/>
    </row>
    <row r="9" spans="1:13" s="33" customFormat="1" ht="12.75">
      <c r="A9" s="182" t="s">
        <v>42</v>
      </c>
      <c r="B9" s="44"/>
      <c r="C9" s="44"/>
      <c r="D9" s="361"/>
      <c r="E9" s="361"/>
      <c r="F9" s="361"/>
      <c r="G9" s="361"/>
      <c r="H9" s="361"/>
      <c r="I9" s="43"/>
      <c r="J9" s="43"/>
      <c r="K9" s="357"/>
      <c r="L9" s="358"/>
      <c r="M9" s="722"/>
    </row>
    <row r="10" spans="1:13" s="33" customFormat="1" ht="13.5" thickBot="1">
      <c r="A10" s="182" t="s">
        <v>43</v>
      </c>
      <c r="B10" s="44"/>
      <c r="C10" s="44"/>
      <c r="D10" s="361"/>
      <c r="E10" s="361"/>
      <c r="F10" s="361"/>
      <c r="G10" s="361"/>
      <c r="H10" s="361"/>
      <c r="I10" s="43"/>
      <c r="J10" s="43"/>
      <c r="K10" s="359"/>
      <c r="L10" s="360"/>
      <c r="M10" s="722"/>
    </row>
    <row r="11" spans="1:13" s="33" customFormat="1" ht="12.75">
      <c r="A11" s="182" t="s">
        <v>44</v>
      </c>
      <c r="B11" s="44"/>
      <c r="C11" s="44"/>
      <c r="D11" s="361"/>
      <c r="E11" s="361"/>
      <c r="F11" s="361"/>
      <c r="G11" s="361"/>
      <c r="H11" s="361"/>
      <c r="I11" s="45" t="s">
        <v>181</v>
      </c>
      <c r="J11" s="362"/>
      <c r="K11" s="362"/>
      <c r="L11" s="362"/>
      <c r="M11" s="722"/>
    </row>
    <row r="12" spans="1:13" s="33" customFormat="1" ht="12.75">
      <c r="A12" s="182" t="s">
        <v>45</v>
      </c>
      <c r="B12" s="44"/>
      <c r="C12" s="44"/>
      <c r="D12" s="361"/>
      <c r="E12" s="361"/>
      <c r="F12" s="361"/>
      <c r="G12" s="361"/>
      <c r="H12" s="361"/>
      <c r="I12" s="658" t="s">
        <v>50</v>
      </c>
      <c r="J12" s="658"/>
      <c r="K12" s="241"/>
      <c r="L12" s="241"/>
      <c r="M12" s="722"/>
    </row>
    <row r="13" spans="1:13" s="33" customFormat="1" ht="12.75">
      <c r="A13" s="182" t="s">
        <v>46</v>
      </c>
      <c r="B13" s="44"/>
      <c r="C13" s="44"/>
      <c r="D13" s="361"/>
      <c r="E13" s="361"/>
      <c r="F13" s="361"/>
      <c r="G13" s="361"/>
      <c r="H13" s="361"/>
      <c r="I13" s="45" t="s">
        <v>51</v>
      </c>
      <c r="J13" s="362"/>
      <c r="K13" s="362"/>
      <c r="L13" s="362"/>
      <c r="M13" s="722"/>
    </row>
    <row r="14" spans="1:13" s="33" customFormat="1" ht="12.75">
      <c r="A14" s="182" t="s">
        <v>47</v>
      </c>
      <c r="B14" s="44"/>
      <c r="C14" s="44"/>
      <c r="D14" s="361"/>
      <c r="E14" s="361"/>
      <c r="F14" s="361"/>
      <c r="G14" s="361"/>
      <c r="H14" s="361"/>
      <c r="I14" s="45" t="s">
        <v>5</v>
      </c>
      <c r="J14" s="362"/>
      <c r="K14" s="362"/>
      <c r="L14" s="362"/>
      <c r="M14" s="722"/>
    </row>
    <row r="15" spans="1:13" s="33" customFormat="1" ht="12.75">
      <c r="A15" s="182" t="s">
        <v>48</v>
      </c>
      <c r="B15" s="44"/>
      <c r="C15" s="44"/>
      <c r="D15" s="361"/>
      <c r="E15" s="361"/>
      <c r="F15" s="361"/>
      <c r="G15" s="361"/>
      <c r="H15" s="361"/>
      <c r="I15" s="43"/>
      <c r="J15" s="658"/>
      <c r="K15" s="658"/>
      <c r="L15" s="658"/>
      <c r="M15" s="722"/>
    </row>
    <row r="16" spans="1:13" s="33" customFormat="1" ht="12.75">
      <c r="A16" s="44"/>
      <c r="B16" s="44"/>
      <c r="C16" s="44"/>
      <c r="D16" s="43"/>
      <c r="E16" s="43"/>
      <c r="F16" s="43"/>
      <c r="G16" s="43"/>
      <c r="H16" s="43"/>
      <c r="I16" s="44"/>
      <c r="J16" s="44"/>
      <c r="K16" s="44"/>
      <c r="L16" s="43"/>
      <c r="M16" s="722"/>
    </row>
    <row r="17" spans="1:13" s="33" customFormat="1" ht="15" customHeight="1">
      <c r="A17" s="389" t="str">
        <f>'Food &amp; Bev.'!A17</f>
        <v>PAYMENT METHOD</v>
      </c>
      <c r="B17" s="390"/>
      <c r="C17" s="390"/>
      <c r="D17" s="390"/>
      <c r="E17" s="390"/>
      <c r="F17" s="390"/>
      <c r="G17" s="390"/>
      <c r="H17" s="390"/>
      <c r="I17" s="390"/>
      <c r="J17" s="390"/>
      <c r="K17" s="390"/>
      <c r="L17" s="390"/>
      <c r="M17" s="722"/>
    </row>
    <row r="18" spans="1:13" s="33" customFormat="1" ht="15" customHeight="1">
      <c r="A18" s="621" t="s">
        <v>369</v>
      </c>
      <c r="B18" s="622"/>
      <c r="C18" s="622"/>
      <c r="D18" s="622"/>
      <c r="E18" s="622"/>
      <c r="F18" s="622"/>
      <c r="G18" s="622"/>
      <c r="H18" s="622"/>
      <c r="I18" s="622"/>
      <c r="J18" s="622"/>
      <c r="K18" s="622"/>
      <c r="L18" s="332">
        <f>+'DATOS MAESTROS'!$B$5</f>
        <v>45832</v>
      </c>
      <c r="M18" s="722"/>
    </row>
    <row r="19" spans="1:13" s="33" customFormat="1" ht="12.75" customHeight="1">
      <c r="A19" s="330" t="s">
        <v>53</v>
      </c>
      <c r="B19" s="397" t="s">
        <v>367</v>
      </c>
      <c r="C19" s="397"/>
      <c r="D19" s="277" t="s">
        <v>368</v>
      </c>
      <c r="E19" s="197">
        <v>36314909</v>
      </c>
      <c r="F19" s="63"/>
      <c r="G19" s="74" t="s">
        <v>61</v>
      </c>
      <c r="H19" s="397" t="s">
        <v>300</v>
      </c>
      <c r="I19" s="397"/>
      <c r="J19" s="397"/>
      <c r="K19" s="397"/>
      <c r="L19" s="397"/>
      <c r="M19" s="722"/>
    </row>
    <row r="20" spans="1:13" s="33" customFormat="1" ht="12.75">
      <c r="A20" s="272" t="s">
        <v>56</v>
      </c>
      <c r="B20" s="43" t="s">
        <v>57</v>
      </c>
      <c r="C20" s="43"/>
      <c r="D20" s="48"/>
      <c r="E20" s="43"/>
      <c r="F20" s="49"/>
      <c r="G20" s="278" t="s">
        <v>353</v>
      </c>
      <c r="H20" s="278"/>
      <c r="I20" s="278"/>
      <c r="J20" s="316">
        <f>+'DATOS MAESTROS'!B6</f>
        <v>45847</v>
      </c>
      <c r="K20" s="395"/>
      <c r="L20" s="613"/>
      <c r="M20" s="722"/>
    </row>
    <row r="21" spans="1:13" s="33" customFormat="1" ht="12.75">
      <c r="A21" s="330" t="s">
        <v>54</v>
      </c>
      <c r="B21" s="657" t="s">
        <v>55</v>
      </c>
      <c r="C21" s="657"/>
      <c r="D21" s="494"/>
      <c r="E21" s="494"/>
      <c r="F21" s="494"/>
      <c r="G21" s="43"/>
      <c r="H21" s="43"/>
      <c r="I21" s="43"/>
      <c r="J21" s="50"/>
      <c r="K21" s="50"/>
      <c r="L21" s="43"/>
      <c r="M21" s="722"/>
    </row>
    <row r="22" spans="1:13" s="33" customFormat="1" ht="15">
      <c r="A22" s="389" t="s">
        <v>59</v>
      </c>
      <c r="B22" s="390"/>
      <c r="C22" s="390"/>
      <c r="D22" s="390"/>
      <c r="E22" s="390"/>
      <c r="F22" s="390"/>
      <c r="G22" s="390"/>
      <c r="H22" s="390"/>
      <c r="I22" s="390"/>
      <c r="J22" s="390"/>
      <c r="K22" s="390"/>
      <c r="L22" s="390"/>
      <c r="M22" s="722"/>
    </row>
    <row r="23" spans="1:13" s="33" customFormat="1" ht="12.75">
      <c r="A23" s="608" t="s">
        <v>60</v>
      </c>
      <c r="B23" s="609"/>
      <c r="C23" s="609"/>
      <c r="D23" s="609"/>
      <c r="E23" s="609"/>
      <c r="F23" s="609"/>
      <c r="G23" s="609"/>
      <c r="H23" s="609"/>
      <c r="I23" s="609"/>
      <c r="J23" s="609"/>
      <c r="K23" s="609"/>
      <c r="L23" s="609"/>
      <c r="M23" s="722"/>
    </row>
    <row r="24" spans="1:13" s="33" customFormat="1" ht="13.5" thickBot="1">
      <c r="A24" s="185" t="s">
        <v>61</v>
      </c>
      <c r="B24" s="43" t="s">
        <v>9</v>
      </c>
      <c r="C24" s="43"/>
      <c r="D24" s="43"/>
      <c r="E24" s="43"/>
      <c r="F24" s="43"/>
      <c r="G24" s="43"/>
      <c r="H24" s="51"/>
      <c r="I24" s="51"/>
      <c r="J24" s="43"/>
      <c r="K24" s="43"/>
      <c r="L24" s="43"/>
      <c r="M24" s="722"/>
    </row>
    <row r="25" spans="1:13" s="33" customFormat="1" ht="12.75">
      <c r="A25" s="186"/>
      <c r="B25" s="52"/>
      <c r="C25" s="52"/>
      <c r="D25" s="53"/>
      <c r="E25" s="53"/>
      <c r="F25" s="44"/>
      <c r="G25" s="403" t="s">
        <v>216</v>
      </c>
      <c r="H25" s="404"/>
      <c r="I25" s="405"/>
      <c r="J25" s="405"/>
      <c r="K25" s="405"/>
      <c r="L25" s="405"/>
      <c r="M25" s="722"/>
    </row>
    <row r="26" spans="1:13" s="33" customFormat="1" ht="13.5" thickBot="1">
      <c r="A26" s="184"/>
      <c r="B26" s="44"/>
      <c r="C26" s="44"/>
      <c r="D26" s="43"/>
      <c r="E26" s="43"/>
      <c r="F26" s="43"/>
      <c r="G26" s="403"/>
      <c r="H26" s="406"/>
      <c r="I26" s="407"/>
      <c r="J26" s="407"/>
      <c r="K26" s="407"/>
      <c r="L26" s="407"/>
      <c r="M26" s="722"/>
    </row>
    <row r="27" spans="1:13" s="33" customFormat="1" ht="12.75" customHeight="1">
      <c r="A27" s="184"/>
      <c r="B27" s="408" t="s">
        <v>64</v>
      </c>
      <c r="C27" s="408"/>
      <c r="D27" s="43"/>
      <c r="E27" s="43"/>
      <c r="F27" s="43"/>
      <c r="G27" s="43"/>
      <c r="H27" s="409" t="s">
        <v>63</v>
      </c>
      <c r="I27" s="409"/>
      <c r="J27" s="409"/>
      <c r="K27" s="409"/>
      <c r="L27" s="409"/>
      <c r="M27" s="722"/>
    </row>
    <row r="28" spans="1:13" s="33" customFormat="1" ht="12.75" customHeight="1" thickBot="1">
      <c r="A28" s="184"/>
      <c r="B28" s="54" t="s">
        <v>1</v>
      </c>
      <c r="C28" s="55"/>
      <c r="E28" s="56" t="s">
        <v>65</v>
      </c>
      <c r="F28" s="57"/>
      <c r="G28" s="43"/>
      <c r="H28" s="58"/>
      <c r="I28" s="58"/>
      <c r="J28" s="58"/>
      <c r="K28" s="58"/>
      <c r="L28" s="58"/>
      <c r="M28" s="722"/>
    </row>
    <row r="29" spans="1:13" s="33" customFormat="1" ht="12.75">
      <c r="A29" s="187"/>
      <c r="B29" s="56" t="s">
        <v>3</v>
      </c>
      <c r="C29" s="55"/>
      <c r="E29" s="56"/>
      <c r="F29" s="56"/>
      <c r="G29" s="51"/>
      <c r="H29" s="51"/>
      <c r="I29" s="410"/>
      <c r="J29" s="410"/>
      <c r="K29" s="410"/>
      <c r="L29" s="410"/>
      <c r="M29" s="722"/>
    </row>
    <row r="30" spans="1:13" s="33" customFormat="1" ht="13.5" thickBot="1">
      <c r="A30" s="187"/>
      <c r="B30" s="59" t="s">
        <v>2</v>
      </c>
      <c r="C30" s="55"/>
      <c r="E30" s="56" t="s">
        <v>66</v>
      </c>
      <c r="F30" s="57"/>
      <c r="G30" s="43"/>
      <c r="H30" s="43"/>
      <c r="I30" s="411" t="s">
        <v>67</v>
      </c>
      <c r="J30" s="411"/>
      <c r="K30" s="411"/>
      <c r="L30" s="411"/>
      <c r="M30" s="722"/>
    </row>
    <row r="31" spans="1:13" s="33" customFormat="1" ht="12.75">
      <c r="A31" s="187"/>
      <c r="G31" s="43"/>
      <c r="H31" s="43"/>
      <c r="I31" s="60"/>
      <c r="J31" s="60"/>
      <c r="K31" s="60"/>
      <c r="L31" s="60"/>
      <c r="M31" s="722"/>
    </row>
    <row r="32" spans="1:13" s="33" customFormat="1" ht="12.75">
      <c r="A32" s="187"/>
      <c r="B32" s="56"/>
      <c r="C32" s="44"/>
      <c r="E32" s="56"/>
      <c r="F32" s="56"/>
      <c r="G32" s="43"/>
      <c r="H32" s="43"/>
      <c r="I32" s="60"/>
      <c r="J32" s="60"/>
      <c r="K32" s="60"/>
      <c r="L32" s="60"/>
      <c r="M32" s="722"/>
    </row>
    <row r="33" spans="1:13" s="33" customFormat="1" ht="12.75" customHeight="1">
      <c r="A33" s="416" t="s">
        <v>69</v>
      </c>
      <c r="B33" s="417"/>
      <c r="C33" s="417"/>
      <c r="D33" s="417"/>
      <c r="E33" s="417"/>
      <c r="F33" s="417"/>
      <c r="G33" s="417"/>
      <c r="H33" s="51"/>
      <c r="I33" s="394"/>
      <c r="J33" s="394"/>
      <c r="K33" s="394"/>
      <c r="L33" s="394"/>
      <c r="M33" s="722"/>
    </row>
    <row r="34" spans="1:13" s="33" customFormat="1" ht="12.75" customHeight="1">
      <c r="A34" s="416"/>
      <c r="B34" s="417"/>
      <c r="C34" s="417"/>
      <c r="D34" s="417"/>
      <c r="E34" s="417"/>
      <c r="F34" s="417"/>
      <c r="G34" s="417"/>
      <c r="H34" s="61"/>
      <c r="I34" s="497" t="s">
        <v>68</v>
      </c>
      <c r="J34" s="497"/>
      <c r="K34" s="497"/>
      <c r="L34" s="497"/>
      <c r="M34" s="722"/>
    </row>
    <row r="35" spans="1:13" s="33" customFormat="1" ht="12.75">
      <c r="A35" s="418"/>
      <c r="B35" s="419"/>
      <c r="C35" s="419"/>
      <c r="D35" s="419"/>
      <c r="E35" s="419"/>
      <c r="F35" s="419"/>
      <c r="G35" s="419"/>
      <c r="H35" s="63"/>
      <c r="I35" s="499"/>
      <c r="J35" s="499"/>
      <c r="K35" s="499"/>
      <c r="L35" s="499"/>
      <c r="M35" s="722"/>
    </row>
    <row r="36" spans="1:13" s="33" customFormat="1" ht="15">
      <c r="A36" s="537" t="s">
        <v>70</v>
      </c>
      <c r="B36" s="539"/>
      <c r="C36" s="539"/>
      <c r="D36" s="539"/>
      <c r="E36" s="539"/>
      <c r="F36" s="539"/>
      <c r="G36" s="539"/>
      <c r="H36" s="539"/>
      <c r="I36" s="539"/>
      <c r="J36" s="539"/>
      <c r="K36" s="539"/>
      <c r="L36" s="540"/>
      <c r="M36" s="722"/>
    </row>
    <row r="37" spans="1:13" s="33" customFormat="1" ht="24" customHeight="1">
      <c r="A37" s="541" t="s">
        <v>71</v>
      </c>
      <c r="B37" s="542"/>
      <c r="C37" s="542"/>
      <c r="D37" s="542"/>
      <c r="E37" s="542"/>
      <c r="F37" s="542"/>
      <c r="G37" s="542"/>
      <c r="H37" s="542"/>
      <c r="I37" s="542"/>
      <c r="J37" s="542"/>
      <c r="K37" s="542"/>
      <c r="L37" s="542"/>
      <c r="M37" s="722"/>
    </row>
    <row r="38" spans="1:13" s="33" customFormat="1" ht="19.5" customHeight="1">
      <c r="A38" s="401"/>
      <c r="B38" s="402"/>
      <c r="C38" s="402"/>
      <c r="D38" s="402"/>
      <c r="E38" s="402"/>
      <c r="F38" s="402"/>
      <c r="G38" s="402"/>
      <c r="H38" s="402"/>
      <c r="I38" s="402"/>
      <c r="J38" s="402"/>
      <c r="K38" s="402"/>
      <c r="L38" s="402"/>
      <c r="M38" s="722"/>
    </row>
    <row r="39" spans="1:13" s="33" customFormat="1" ht="18.75" customHeight="1">
      <c r="A39" s="543"/>
      <c r="B39" s="544"/>
      <c r="C39" s="544"/>
      <c r="D39" s="544"/>
      <c r="E39" s="544"/>
      <c r="F39" s="544"/>
      <c r="G39" s="544"/>
      <c r="H39" s="544"/>
      <c r="I39" s="544"/>
      <c r="J39" s="544"/>
      <c r="K39" s="544"/>
      <c r="L39" s="544"/>
      <c r="M39" s="722"/>
    </row>
    <row r="40" spans="1:13" ht="20.25" customHeight="1">
      <c r="A40" s="64"/>
      <c r="B40" s="34"/>
      <c r="C40" s="34"/>
      <c r="D40" s="34"/>
      <c r="E40" s="34"/>
      <c r="F40" s="34"/>
      <c r="G40" s="34"/>
      <c r="H40" s="34"/>
      <c r="I40" s="34"/>
      <c r="J40" s="34"/>
      <c r="K40" s="34"/>
      <c r="L40" s="34"/>
      <c r="M40" s="722"/>
    </row>
    <row r="41" spans="1:13" ht="13.7" customHeight="1">
      <c r="A41" s="206"/>
      <c r="B41" s="664" t="s">
        <v>372</v>
      </c>
      <c r="C41" s="664"/>
      <c r="D41" s="664"/>
      <c r="E41" s="664"/>
      <c r="F41" s="664"/>
      <c r="G41" s="664"/>
      <c r="H41" s="664"/>
      <c r="I41" s="664"/>
      <c r="J41" s="664"/>
      <c r="K41" s="664"/>
      <c r="L41" s="136"/>
      <c r="M41" s="722"/>
    </row>
    <row r="42" spans="1:13" ht="24">
      <c r="A42" s="261" t="s">
        <v>217</v>
      </c>
      <c r="B42" s="720" t="s">
        <v>183</v>
      </c>
      <c r="C42" s="720"/>
      <c r="D42" s="720"/>
      <c r="E42" s="720"/>
      <c r="F42" s="720"/>
      <c r="G42" s="720"/>
      <c r="H42" s="720"/>
      <c r="I42" s="720"/>
      <c r="J42" s="262" t="s">
        <v>218</v>
      </c>
      <c r="K42" s="262" t="s">
        <v>219</v>
      </c>
      <c r="L42" s="263" t="s">
        <v>220</v>
      </c>
      <c r="M42" s="722"/>
    </row>
    <row r="43" spans="1:13" ht="16.5" customHeight="1">
      <c r="A43" s="207"/>
      <c r="B43" s="717" t="s">
        <v>221</v>
      </c>
      <c r="C43" s="718"/>
      <c r="D43" s="718"/>
      <c r="E43" s="718"/>
      <c r="F43" s="718"/>
      <c r="G43" s="719"/>
      <c r="H43" s="683"/>
      <c r="I43" s="727"/>
      <c r="J43" s="264">
        <v>93</v>
      </c>
      <c r="K43" s="264">
        <v>112</v>
      </c>
      <c r="L43" s="11">
        <f ca="1">IF(TODAY()&lt;=$L$18,J43*A43,K43*A43)</f>
        <v>0</v>
      </c>
      <c r="M43" s="722"/>
    </row>
    <row r="44" spans="1:13" ht="13.7" customHeight="1">
      <c r="A44" s="206"/>
      <c r="B44" s="694" t="s">
        <v>222</v>
      </c>
      <c r="C44" s="694"/>
      <c r="D44" s="694"/>
      <c r="E44" s="694"/>
      <c r="F44" s="694"/>
      <c r="G44" s="694"/>
      <c r="H44" s="694"/>
      <c r="I44" s="694"/>
      <c r="J44" s="609"/>
      <c r="K44" s="609"/>
      <c r="L44" s="6"/>
      <c r="M44" s="722"/>
    </row>
    <row r="45" spans="1:13" ht="12.75" customHeight="1">
      <c r="A45" s="207"/>
      <c r="B45" s="656" t="s">
        <v>373</v>
      </c>
      <c r="C45" s="656"/>
      <c r="D45" s="656"/>
      <c r="E45" s="656"/>
      <c r="F45" s="656"/>
      <c r="G45" s="656"/>
      <c r="H45" s="724"/>
      <c r="I45" s="725"/>
      <c r="J45" s="265">
        <v>100</v>
      </c>
      <c r="K45" s="264">
        <v>120</v>
      </c>
      <c r="L45" s="11">
        <f ca="1">IF(TODAY()&lt;=$L$18,J45*A45,K45*A45)</f>
        <v>0</v>
      </c>
      <c r="M45" s="722"/>
    </row>
    <row r="46" spans="1:13" ht="13.7" customHeight="1">
      <c r="A46" s="206"/>
      <c r="B46" s="694" t="s">
        <v>223</v>
      </c>
      <c r="C46" s="694"/>
      <c r="D46" s="694"/>
      <c r="E46" s="694"/>
      <c r="F46" s="694"/>
      <c r="G46" s="694"/>
      <c r="H46" s="694"/>
      <c r="I46" s="694"/>
      <c r="J46" s="694"/>
      <c r="K46" s="694"/>
      <c r="L46" s="6"/>
      <c r="M46" s="722"/>
    </row>
    <row r="47" spans="1:13" ht="12.75" customHeight="1">
      <c r="A47" s="207"/>
      <c r="B47" s="656" t="s">
        <v>224</v>
      </c>
      <c r="C47" s="656"/>
      <c r="D47" s="656"/>
      <c r="E47" s="656"/>
      <c r="F47" s="656"/>
      <c r="G47" s="656"/>
      <c r="H47" s="724"/>
      <c r="I47" s="726"/>
      <c r="J47" s="265">
        <v>199</v>
      </c>
      <c r="K47" s="264">
        <v>235</v>
      </c>
      <c r="L47" s="11">
        <f ca="1">IF(TODAY()&lt;=$L$18,J47*A47,K47*A47)</f>
        <v>0</v>
      </c>
      <c r="M47" s="722"/>
    </row>
    <row r="48" spans="1:13" ht="15" customHeight="1">
      <c r="A48" s="207"/>
      <c r="B48" s="687" t="s">
        <v>225</v>
      </c>
      <c r="C48" s="688"/>
      <c r="D48" s="688"/>
      <c r="E48" s="688"/>
      <c r="F48" s="688"/>
      <c r="G48" s="689"/>
      <c r="H48" s="681" t="s">
        <v>377</v>
      </c>
      <c r="I48" s="682"/>
      <c r="J48" s="265">
        <v>199</v>
      </c>
      <c r="K48" s="264">
        <v>235</v>
      </c>
      <c r="L48" s="11">
        <f t="shared" ref="L48:L63" ca="1" si="0">IF(TODAY()&lt;=$L$18,J48*A48,K48*A48)</f>
        <v>0</v>
      </c>
      <c r="M48" s="722"/>
    </row>
    <row r="49" spans="1:13" ht="13.5" customHeight="1">
      <c r="A49" s="207"/>
      <c r="B49" s="687" t="s">
        <v>226</v>
      </c>
      <c r="C49" s="688"/>
      <c r="D49" s="688"/>
      <c r="E49" s="688"/>
      <c r="F49" s="688"/>
      <c r="G49" s="689"/>
      <c r="H49" s="683"/>
      <c r="I49" s="684"/>
      <c r="J49" s="265">
        <v>393</v>
      </c>
      <c r="K49" s="264">
        <v>471</v>
      </c>
      <c r="L49" s="11">
        <f t="shared" ca="1" si="0"/>
        <v>0</v>
      </c>
      <c r="M49" s="722"/>
    </row>
    <row r="50" spans="1:13" ht="12.75" customHeight="1">
      <c r="A50" s="207"/>
      <c r="B50" s="687" t="s">
        <v>227</v>
      </c>
      <c r="C50" s="688"/>
      <c r="D50" s="688"/>
      <c r="E50" s="688"/>
      <c r="F50" s="688"/>
      <c r="G50" s="689"/>
      <c r="H50" s="683"/>
      <c r="I50" s="684"/>
      <c r="J50" s="265">
        <v>643</v>
      </c>
      <c r="K50" s="264">
        <v>772</v>
      </c>
      <c r="L50" s="11">
        <f t="shared" ca="1" si="0"/>
        <v>0</v>
      </c>
      <c r="M50" s="722"/>
    </row>
    <row r="51" spans="1:13" ht="13.5" customHeight="1">
      <c r="A51" s="207"/>
      <c r="B51" s="687" t="s">
        <v>228</v>
      </c>
      <c r="C51" s="688"/>
      <c r="D51" s="688"/>
      <c r="E51" s="688"/>
      <c r="F51" s="688"/>
      <c r="G51" s="689"/>
      <c r="H51" s="683"/>
      <c r="I51" s="684"/>
      <c r="J51" s="265">
        <v>1286</v>
      </c>
      <c r="K51" s="264">
        <v>1543</v>
      </c>
      <c r="L51" s="11">
        <f t="shared" ca="1" si="0"/>
        <v>0</v>
      </c>
      <c r="M51" s="722"/>
    </row>
    <row r="52" spans="1:13" ht="13.5" customHeight="1">
      <c r="A52" s="207"/>
      <c r="B52" s="687" t="s">
        <v>374</v>
      </c>
      <c r="C52" s="688"/>
      <c r="D52" s="688"/>
      <c r="E52" s="688"/>
      <c r="F52" s="688"/>
      <c r="G52" s="689"/>
      <c r="H52" s="683"/>
      <c r="I52" s="684"/>
      <c r="J52" s="265">
        <v>1768</v>
      </c>
      <c r="K52" s="264">
        <v>2122</v>
      </c>
      <c r="L52" s="11">
        <f t="shared" ca="1" si="0"/>
        <v>0</v>
      </c>
      <c r="M52" s="722"/>
    </row>
    <row r="53" spans="1:13" ht="13.5" customHeight="1">
      <c r="A53" s="207"/>
      <c r="B53" s="687" t="s">
        <v>375</v>
      </c>
      <c r="C53" s="688"/>
      <c r="D53" s="688"/>
      <c r="E53" s="688"/>
      <c r="F53" s="688"/>
      <c r="G53" s="689"/>
      <c r="H53" s="683"/>
      <c r="I53" s="684"/>
      <c r="J53" s="265">
        <v>2357</v>
      </c>
      <c r="K53" s="264">
        <v>2829</v>
      </c>
      <c r="L53" s="11">
        <f t="shared" ca="1" si="0"/>
        <v>0</v>
      </c>
      <c r="M53" s="722"/>
    </row>
    <row r="54" spans="1:13" ht="13.5" customHeight="1">
      <c r="A54" s="207"/>
      <c r="B54" s="687" t="s">
        <v>376</v>
      </c>
      <c r="C54" s="688"/>
      <c r="D54" s="688"/>
      <c r="E54" s="688"/>
      <c r="F54" s="688"/>
      <c r="G54" s="689"/>
      <c r="H54" s="685"/>
      <c r="I54" s="686"/>
      <c r="J54" s="265">
        <v>2917</v>
      </c>
      <c r="K54" s="264">
        <v>3501</v>
      </c>
      <c r="L54" s="11">
        <f t="shared" ca="1" si="0"/>
        <v>0</v>
      </c>
      <c r="M54" s="722"/>
    </row>
    <row r="55" spans="1:13" ht="14.25" customHeight="1">
      <c r="A55" s="207"/>
      <c r="B55" s="614" t="s">
        <v>378</v>
      </c>
      <c r="C55" s="615"/>
      <c r="D55" s="615"/>
      <c r="E55" s="615"/>
      <c r="F55" s="615"/>
      <c r="G55" s="615"/>
      <c r="H55" s="724"/>
      <c r="I55" s="726"/>
      <c r="J55" s="265">
        <v>72</v>
      </c>
      <c r="K55" s="264">
        <v>87</v>
      </c>
      <c r="L55" s="11">
        <f t="shared" ca="1" si="0"/>
        <v>0</v>
      </c>
      <c r="M55" s="722"/>
    </row>
    <row r="56" spans="1:13" ht="13.7" customHeight="1">
      <c r="A56" s="206"/>
      <c r="B56" s="694" t="s">
        <v>229</v>
      </c>
      <c r="C56" s="694"/>
      <c r="D56" s="694"/>
      <c r="E56" s="694"/>
      <c r="F56" s="694"/>
      <c r="G56" s="694"/>
      <c r="H56" s="694"/>
      <c r="I56" s="694"/>
      <c r="J56" s="664"/>
      <c r="K56" s="664"/>
      <c r="L56" s="6"/>
      <c r="M56" s="722"/>
    </row>
    <row r="57" spans="1:13" ht="14.25" customHeight="1">
      <c r="A57" s="207"/>
      <c r="B57" s="655" t="s">
        <v>230</v>
      </c>
      <c r="C57" s="655"/>
      <c r="D57" s="655"/>
      <c r="E57" s="655"/>
      <c r="F57" s="655"/>
      <c r="G57" s="655"/>
      <c r="H57" s="681" t="s">
        <v>335</v>
      </c>
      <c r="I57" s="682"/>
      <c r="J57" s="265">
        <v>642</v>
      </c>
      <c r="K57" s="265">
        <v>771</v>
      </c>
      <c r="L57" s="11">
        <f t="shared" ca="1" si="0"/>
        <v>0</v>
      </c>
      <c r="M57" s="722"/>
    </row>
    <row r="58" spans="1:13" ht="14.25" customHeight="1">
      <c r="A58" s="207"/>
      <c r="B58" s="655" t="s">
        <v>231</v>
      </c>
      <c r="C58" s="655"/>
      <c r="D58" s="655"/>
      <c r="E58" s="655"/>
      <c r="F58" s="655"/>
      <c r="G58" s="655"/>
      <c r="H58" s="683"/>
      <c r="I58" s="684"/>
      <c r="J58" s="265">
        <v>1276</v>
      </c>
      <c r="K58" s="265">
        <v>1532</v>
      </c>
      <c r="L58" s="11">
        <f t="shared" ca="1" si="0"/>
        <v>0</v>
      </c>
      <c r="M58" s="722"/>
    </row>
    <row r="59" spans="1:13" ht="14.25" customHeight="1">
      <c r="A59" s="207"/>
      <c r="B59" s="655" t="s">
        <v>232</v>
      </c>
      <c r="C59" s="655"/>
      <c r="D59" s="655"/>
      <c r="E59" s="655"/>
      <c r="F59" s="655"/>
      <c r="G59" s="655"/>
      <c r="H59" s="683"/>
      <c r="I59" s="684"/>
      <c r="J59" s="265">
        <v>2937</v>
      </c>
      <c r="K59" s="265">
        <v>3524</v>
      </c>
      <c r="L59" s="11">
        <f t="shared" ca="1" si="0"/>
        <v>0</v>
      </c>
      <c r="M59" s="722"/>
    </row>
    <row r="60" spans="1:13" ht="15" customHeight="1">
      <c r="A60" s="207"/>
      <c r="B60" s="655" t="s">
        <v>233</v>
      </c>
      <c r="C60" s="655"/>
      <c r="D60" s="655"/>
      <c r="E60" s="655"/>
      <c r="F60" s="655"/>
      <c r="G60" s="655"/>
      <c r="H60" s="683"/>
      <c r="I60" s="684"/>
      <c r="J60" s="265">
        <v>3916</v>
      </c>
      <c r="K60" s="265">
        <v>4699</v>
      </c>
      <c r="L60" s="11">
        <f t="shared" ca="1" si="0"/>
        <v>0</v>
      </c>
      <c r="M60" s="722"/>
    </row>
    <row r="61" spans="1:13" ht="15" customHeight="1">
      <c r="A61" s="207"/>
      <c r="B61" s="655" t="s">
        <v>379</v>
      </c>
      <c r="C61" s="655"/>
      <c r="D61" s="655"/>
      <c r="E61" s="655"/>
      <c r="F61" s="655"/>
      <c r="G61" s="655"/>
      <c r="H61" s="683"/>
      <c r="I61" s="684"/>
      <c r="J61" s="265">
        <v>4497</v>
      </c>
      <c r="K61" s="265">
        <v>5395</v>
      </c>
      <c r="L61" s="11">
        <f ca="1">IF(TODAY()&lt;=$L$18,J61*A61,K61*A61)</f>
        <v>0</v>
      </c>
      <c r="M61" s="722"/>
    </row>
    <row r="62" spans="1:13" ht="15" customHeight="1">
      <c r="A62" s="207"/>
      <c r="B62" s="655" t="s">
        <v>380</v>
      </c>
      <c r="C62" s="655"/>
      <c r="D62" s="655"/>
      <c r="E62" s="655"/>
      <c r="F62" s="655"/>
      <c r="G62" s="655"/>
      <c r="H62" s="683"/>
      <c r="I62" s="684"/>
      <c r="J62" s="265">
        <v>9483</v>
      </c>
      <c r="K62" s="265">
        <v>11379</v>
      </c>
      <c r="L62" s="11">
        <f t="shared" ca="1" si="0"/>
        <v>0</v>
      </c>
      <c r="M62" s="722"/>
    </row>
    <row r="63" spans="1:13" ht="14.25" customHeight="1">
      <c r="A63" s="208"/>
      <c r="B63" s="336" t="s">
        <v>378</v>
      </c>
      <c r="C63" s="337"/>
      <c r="D63" s="337"/>
      <c r="E63" s="337"/>
      <c r="F63" s="337"/>
      <c r="G63" s="337"/>
      <c r="H63" s="685"/>
      <c r="I63" s="686"/>
      <c r="J63" s="265">
        <v>72</v>
      </c>
      <c r="K63" s="264">
        <v>87</v>
      </c>
      <c r="L63" s="11">
        <f t="shared" ca="1" si="0"/>
        <v>0</v>
      </c>
      <c r="M63" s="722"/>
    </row>
    <row r="64" spans="1:13" ht="14.25" customHeight="1">
      <c r="A64" s="306"/>
      <c r="B64" s="730" t="s">
        <v>381</v>
      </c>
      <c r="C64" s="730"/>
      <c r="D64" s="730"/>
      <c r="E64" s="730"/>
      <c r="F64" s="730"/>
      <c r="G64" s="730"/>
      <c r="H64" s="730"/>
      <c r="I64" s="730"/>
      <c r="J64" s="730"/>
      <c r="K64" s="730"/>
      <c r="L64" s="307"/>
      <c r="M64" s="722"/>
    </row>
    <row r="65" spans="1:13" ht="14.25" customHeight="1">
      <c r="A65" s="306"/>
      <c r="B65" s="731"/>
      <c r="C65" s="731"/>
      <c r="D65" s="731"/>
      <c r="E65" s="731"/>
      <c r="F65" s="731"/>
      <c r="G65" s="731"/>
      <c r="H65" s="731"/>
      <c r="I65" s="731"/>
      <c r="J65" s="731"/>
      <c r="K65" s="731"/>
      <c r="L65" s="307"/>
      <c r="M65" s="722"/>
    </row>
    <row r="66" spans="1:13" ht="14.25" customHeight="1" thickBot="1">
      <c r="A66" s="306"/>
      <c r="B66" s="197"/>
      <c r="C66" s="197"/>
      <c r="D66" s="197"/>
      <c r="E66" s="197"/>
      <c r="F66" s="197"/>
      <c r="G66" s="197"/>
      <c r="H66" s="197"/>
      <c r="I66" s="197"/>
      <c r="J66" s="308"/>
      <c r="K66" s="309"/>
      <c r="L66" s="307"/>
      <c r="M66" s="722"/>
    </row>
    <row r="67" spans="1:13" ht="16.7" customHeight="1" thickBot="1">
      <c r="A67" s="209"/>
      <c r="B67" s="74"/>
      <c r="C67" s="74"/>
      <c r="D67" s="74"/>
      <c r="E67" s="74"/>
      <c r="F67" s="74"/>
      <c r="G67" s="74"/>
      <c r="H67" s="74"/>
      <c r="I67" s="74"/>
      <c r="J67" s="692" t="s">
        <v>8</v>
      </c>
      <c r="K67" s="693"/>
      <c r="L67" s="333">
        <f ca="1">SUM(L43:L63)</f>
        <v>0</v>
      </c>
      <c r="M67" s="722"/>
    </row>
    <row r="68" spans="1:13" ht="16.7" customHeight="1">
      <c r="A68" s="209"/>
      <c r="B68" s="699" t="s">
        <v>382</v>
      </c>
      <c r="C68" s="700"/>
      <c r="D68" s="700"/>
      <c r="E68" s="700"/>
      <c r="F68" s="700"/>
      <c r="G68" s="701"/>
      <c r="H68" s="74"/>
      <c r="I68" s="74"/>
      <c r="J68" s="715" t="s">
        <v>203</v>
      </c>
      <c r="K68" s="716"/>
      <c r="L68" s="334">
        <f ca="1">+L67*16%</f>
        <v>0</v>
      </c>
      <c r="M68" s="722"/>
    </row>
    <row r="69" spans="1:13" ht="16.7" customHeight="1" thickBot="1">
      <c r="A69" s="209"/>
      <c r="B69" s="702"/>
      <c r="C69" s="703"/>
      <c r="D69" s="703"/>
      <c r="E69" s="703"/>
      <c r="F69" s="703"/>
      <c r="G69" s="704"/>
      <c r="H69" s="74"/>
      <c r="I69" s="74"/>
      <c r="J69" s="728" t="s">
        <v>189</v>
      </c>
      <c r="K69" s="729"/>
      <c r="L69" s="335">
        <f ca="1">+L68+L67</f>
        <v>0</v>
      </c>
      <c r="M69" s="722"/>
    </row>
    <row r="70" spans="1:13" s="141" customFormat="1" ht="14.25" customHeight="1" thickBot="1">
      <c r="A70" s="697"/>
      <c r="B70" s="698"/>
      <c r="C70" s="698"/>
      <c r="D70" s="698"/>
      <c r="E70" s="698"/>
      <c r="F70" s="698"/>
      <c r="G70" s="698"/>
      <c r="H70" s="698"/>
      <c r="I70" s="698"/>
      <c r="J70" s="698"/>
      <c r="K70" s="698"/>
      <c r="L70" s="698"/>
      <c r="M70" s="722"/>
    </row>
    <row r="71" spans="1:13" s="141" customFormat="1" ht="21" customHeight="1">
      <c r="A71" s="695" t="s">
        <v>234</v>
      </c>
      <c r="B71" s="696"/>
      <c r="C71" s="696"/>
      <c r="D71" s="696"/>
      <c r="E71" s="696"/>
      <c r="F71" s="696"/>
      <c r="G71" s="696"/>
      <c r="H71" s="696"/>
      <c r="I71" s="696"/>
      <c r="J71" s="696"/>
      <c r="K71" s="696"/>
      <c r="L71" s="310"/>
      <c r="M71" s="722"/>
    </row>
    <row r="72" spans="1:13" s="141" customFormat="1" ht="25.5" customHeight="1">
      <c r="A72" s="705"/>
      <c r="B72" s="706"/>
      <c r="C72" s="706"/>
      <c r="D72" s="706"/>
      <c r="E72" s="706"/>
      <c r="F72" s="706"/>
      <c r="G72" s="706"/>
      <c r="H72" s="706"/>
      <c r="I72" s="706"/>
      <c r="J72" s="706"/>
      <c r="K72" s="706"/>
      <c r="L72" s="706"/>
      <c r="M72" s="722"/>
    </row>
    <row r="73" spans="1:13" s="141" customFormat="1" ht="25.5" customHeight="1">
      <c r="A73" s="705" t="s">
        <v>239</v>
      </c>
      <c r="B73" s="706"/>
      <c r="C73" s="706"/>
      <c r="D73" s="706"/>
      <c r="E73" s="706"/>
      <c r="F73" s="706"/>
      <c r="G73" s="706"/>
      <c r="H73" s="706"/>
      <c r="I73" s="706"/>
      <c r="J73" s="706"/>
      <c r="K73" s="706"/>
      <c r="L73" s="706"/>
      <c r="M73" s="722"/>
    </row>
    <row r="74" spans="1:13" s="141" customFormat="1" ht="25.5" customHeight="1" thickBot="1">
      <c r="A74" s="279"/>
      <c r="B74" s="280"/>
      <c r="C74" s="280"/>
      <c r="D74" s="280"/>
      <c r="E74" s="280"/>
      <c r="F74" s="280"/>
      <c r="G74" s="280"/>
      <c r="H74" s="280"/>
      <c r="I74" s="280"/>
      <c r="J74" s="280"/>
      <c r="K74" s="280"/>
      <c r="L74" s="280"/>
      <c r="M74" s="722"/>
    </row>
    <row r="75" spans="1:13" s="141" customFormat="1" ht="12" customHeight="1" thickBot="1">
      <c r="A75" s="281"/>
      <c r="B75" s="282"/>
      <c r="C75" s="283"/>
      <c r="D75" s="283"/>
      <c r="E75" s="283"/>
      <c r="F75" s="707" t="s">
        <v>235</v>
      </c>
      <c r="G75" s="707"/>
      <c r="H75" s="711"/>
      <c r="I75" s="710"/>
      <c r="J75" s="283"/>
      <c r="K75" s="283"/>
      <c r="L75" s="283"/>
      <c r="M75" s="722"/>
    </row>
    <row r="76" spans="1:13" s="141" customFormat="1" ht="12" customHeight="1" thickBot="1">
      <c r="A76" s="281"/>
      <c r="B76" s="282"/>
      <c r="C76" s="283"/>
      <c r="D76" s="283"/>
      <c r="E76" s="283"/>
      <c r="F76" s="283"/>
      <c r="G76" s="283"/>
      <c r="H76" s="283"/>
      <c r="I76" s="283"/>
      <c r="J76" s="283"/>
      <c r="K76" s="283"/>
      <c r="L76" s="283"/>
      <c r="M76" s="722"/>
    </row>
    <row r="77" spans="1:13" s="141" customFormat="1" ht="20.100000000000001" customHeight="1">
      <c r="A77" s="281"/>
      <c r="B77" s="282"/>
      <c r="C77" s="283"/>
      <c r="D77" s="283"/>
      <c r="E77" s="283"/>
      <c r="F77" s="224"/>
      <c r="G77" s="225"/>
      <c r="H77" s="226"/>
      <c r="I77" s="225"/>
      <c r="J77" s="283"/>
      <c r="K77" s="283"/>
      <c r="L77" s="283"/>
      <c r="M77" s="722"/>
    </row>
    <row r="78" spans="1:13" s="141" customFormat="1" ht="20.100000000000001" customHeight="1">
      <c r="A78" s="184"/>
      <c r="B78" s="44"/>
      <c r="C78" s="146"/>
      <c r="D78" s="146"/>
      <c r="E78" s="146"/>
      <c r="F78" s="227"/>
      <c r="G78" s="228"/>
      <c r="H78" s="229"/>
      <c r="I78" s="228"/>
      <c r="J78" s="146"/>
      <c r="K78" s="146"/>
      <c r="L78" s="146"/>
      <c r="M78" s="722"/>
    </row>
    <row r="79" spans="1:13" s="141" customFormat="1" ht="20.100000000000001" customHeight="1">
      <c r="A79" s="184"/>
      <c r="B79" s="44"/>
      <c r="C79" s="146"/>
      <c r="D79" s="146"/>
      <c r="E79" s="146"/>
      <c r="F79" s="227"/>
      <c r="G79" s="228"/>
      <c r="H79" s="229"/>
      <c r="I79" s="228"/>
      <c r="J79" s="146"/>
      <c r="K79" s="146"/>
      <c r="L79" s="146"/>
      <c r="M79" s="722"/>
    </row>
    <row r="80" spans="1:13" s="141" customFormat="1" ht="20.100000000000001" customHeight="1">
      <c r="A80" s="184"/>
      <c r="B80" s="44"/>
      <c r="C80" s="146"/>
      <c r="D80" s="146"/>
      <c r="E80" s="146"/>
      <c r="F80" s="227"/>
      <c r="G80" s="228"/>
      <c r="H80" s="229"/>
      <c r="I80" s="228"/>
      <c r="J80" s="146"/>
      <c r="K80" s="146"/>
      <c r="L80" s="146"/>
      <c r="M80" s="722"/>
    </row>
    <row r="81" spans="1:13" s="141" customFormat="1" ht="20.100000000000001" customHeight="1" thickBot="1">
      <c r="A81" s="184"/>
      <c r="B81" s="44"/>
      <c r="C81" s="146"/>
      <c r="D81" s="146"/>
      <c r="E81" s="146"/>
      <c r="F81" s="230"/>
      <c r="G81" s="231"/>
      <c r="H81" s="232"/>
      <c r="I81" s="231"/>
      <c r="J81" s="146"/>
      <c r="K81" s="283"/>
      <c r="L81" s="283"/>
      <c r="M81" s="722"/>
    </row>
    <row r="82" spans="1:13" s="141" customFormat="1" ht="20.100000000000001" customHeight="1">
      <c r="A82" s="184"/>
      <c r="C82" s="712" t="s">
        <v>236</v>
      </c>
      <c r="D82" s="691"/>
      <c r="E82" s="146"/>
      <c r="F82" s="233"/>
      <c r="G82" s="234"/>
      <c r="H82" s="235"/>
      <c r="I82" s="234"/>
      <c r="J82" s="283"/>
      <c r="K82" s="690"/>
      <c r="L82" s="712" t="s">
        <v>237</v>
      </c>
      <c r="M82" s="722"/>
    </row>
    <row r="83" spans="1:13" s="141" customFormat="1" ht="20.100000000000001" customHeight="1">
      <c r="A83" s="281"/>
      <c r="C83" s="712"/>
      <c r="D83" s="691"/>
      <c r="E83" s="283"/>
      <c r="F83" s="221"/>
      <c r="G83" s="222"/>
      <c r="H83" s="223"/>
      <c r="I83" s="222"/>
      <c r="J83" s="283"/>
      <c r="K83" s="691"/>
      <c r="L83" s="712"/>
      <c r="M83" s="722"/>
    </row>
    <row r="84" spans="1:13" s="141" customFormat="1" ht="20.100000000000001" customHeight="1">
      <c r="A84" s="284"/>
      <c r="B84" s="285"/>
      <c r="C84" s="283"/>
      <c r="D84" s="283"/>
      <c r="E84" s="283"/>
      <c r="F84" s="221"/>
      <c r="G84" s="222"/>
      <c r="H84" s="223"/>
      <c r="I84" s="222"/>
      <c r="J84" s="283"/>
      <c r="K84" s="283"/>
      <c r="L84" s="283"/>
      <c r="M84" s="722"/>
    </row>
    <row r="85" spans="1:13" s="141" customFormat="1" ht="20.100000000000001" customHeight="1">
      <c r="A85" s="281"/>
      <c r="B85" s="282"/>
      <c r="C85" s="283"/>
      <c r="D85" s="283"/>
      <c r="E85" s="283"/>
      <c r="F85" s="221"/>
      <c r="G85" s="222"/>
      <c r="H85" s="223"/>
      <c r="I85" s="222"/>
      <c r="J85" s="283"/>
      <c r="K85" s="283"/>
      <c r="L85" s="283"/>
      <c r="M85" s="722"/>
    </row>
    <row r="86" spans="1:13" s="141" customFormat="1" ht="20.100000000000001" customHeight="1" thickBot="1">
      <c r="A86" s="281"/>
      <c r="B86" s="282"/>
      <c r="C86" s="283"/>
      <c r="D86" s="283"/>
      <c r="E86" s="283"/>
      <c r="F86" s="236"/>
      <c r="G86" s="237"/>
      <c r="H86" s="238"/>
      <c r="I86" s="237"/>
      <c r="J86" s="283"/>
      <c r="K86" s="283"/>
      <c r="L86" s="283"/>
      <c r="M86" s="722"/>
    </row>
    <row r="87" spans="1:13" s="141" customFormat="1" ht="20.100000000000001" customHeight="1">
      <c r="A87" s="281"/>
      <c r="B87" s="282"/>
      <c r="C87" s="283"/>
      <c r="D87" s="283"/>
      <c r="E87" s="283"/>
      <c r="F87" s="283"/>
      <c r="G87" s="707" t="s">
        <v>238</v>
      </c>
      <c r="H87" s="707"/>
      <c r="I87" s="283"/>
      <c r="J87" s="283"/>
      <c r="K87" s="283"/>
      <c r="L87" s="283"/>
      <c r="M87" s="722"/>
    </row>
    <row r="88" spans="1:13" s="141" customFormat="1" ht="12" customHeight="1" thickBot="1">
      <c r="A88" s="281"/>
      <c r="B88" s="282"/>
      <c r="C88" s="283"/>
      <c r="D88" s="283"/>
      <c r="E88" s="283"/>
      <c r="F88" s="283"/>
      <c r="G88" s="283"/>
      <c r="H88" s="283"/>
      <c r="I88" s="283"/>
      <c r="J88" s="283"/>
      <c r="K88" s="283"/>
      <c r="L88" s="283"/>
      <c r="M88" s="722"/>
    </row>
    <row r="89" spans="1:13" s="141" customFormat="1" ht="24" customHeight="1" thickBot="1">
      <c r="A89" s="281"/>
      <c r="B89" s="282"/>
      <c r="C89" s="283"/>
      <c r="D89" s="283"/>
      <c r="E89" s="283"/>
      <c r="F89" s="707" t="s">
        <v>40</v>
      </c>
      <c r="G89" s="708"/>
      <c r="H89" s="709"/>
      <c r="I89" s="710"/>
      <c r="J89" s="283"/>
      <c r="K89" s="283"/>
      <c r="L89" s="283"/>
      <c r="M89" s="722"/>
    </row>
    <row r="90" spans="1:13" s="141" customFormat="1" ht="15" customHeight="1">
      <c r="A90" s="184"/>
      <c r="B90" s="44"/>
      <c r="C90" s="44"/>
      <c r="D90" s="44"/>
      <c r="E90" s="44"/>
      <c r="F90" s="44"/>
      <c r="G90" s="44"/>
      <c r="H90" s="44"/>
      <c r="I90" s="44"/>
      <c r="J90" s="44"/>
      <c r="K90" s="44"/>
      <c r="L90" s="44"/>
      <c r="M90" s="722"/>
    </row>
    <row r="91" spans="1:13" s="141" customFormat="1" ht="21" customHeight="1">
      <c r="A91" s="663" t="s">
        <v>204</v>
      </c>
      <c r="B91" s="664"/>
      <c r="C91" s="664"/>
      <c r="D91" s="664"/>
      <c r="E91" s="664"/>
      <c r="F91" s="664"/>
      <c r="G91" s="664"/>
      <c r="H91" s="664"/>
      <c r="I91" s="664"/>
      <c r="J91" s="664"/>
      <c r="K91" s="664"/>
      <c r="L91" s="664"/>
      <c r="M91" s="722"/>
    </row>
    <row r="92" spans="1:13" s="141" customFormat="1" ht="13.5" customHeight="1">
      <c r="A92" s="679" t="s">
        <v>241</v>
      </c>
      <c r="B92" s="679"/>
      <c r="C92" s="679"/>
      <c r="D92" s="679"/>
      <c r="E92" s="679"/>
      <c r="F92" s="679"/>
      <c r="G92" s="679"/>
      <c r="H92" s="679"/>
      <c r="I92" s="679"/>
      <c r="J92" s="679"/>
      <c r="K92" s="679"/>
      <c r="L92" s="680"/>
      <c r="M92" s="722"/>
    </row>
    <row r="93" spans="1:13" s="141" customFormat="1" ht="12" customHeight="1">
      <c r="A93" s="679" t="s">
        <v>242</v>
      </c>
      <c r="B93" s="679"/>
      <c r="C93" s="679"/>
      <c r="D93" s="679"/>
      <c r="E93" s="679"/>
      <c r="F93" s="679"/>
      <c r="G93" s="679"/>
      <c r="H93" s="679"/>
      <c r="I93" s="679"/>
      <c r="J93" s="679"/>
      <c r="K93" s="679"/>
      <c r="L93" s="680"/>
      <c r="M93" s="722"/>
    </row>
    <row r="94" spans="1:13" s="141" customFormat="1" ht="12" customHeight="1">
      <c r="A94" s="679" t="s">
        <v>243</v>
      </c>
      <c r="B94" s="679"/>
      <c r="C94" s="679"/>
      <c r="D94" s="679"/>
      <c r="E94" s="679"/>
      <c r="F94" s="679"/>
      <c r="G94" s="679"/>
      <c r="H94" s="679"/>
      <c r="I94" s="679"/>
      <c r="J94" s="679"/>
      <c r="K94" s="679"/>
      <c r="L94" s="680"/>
      <c r="M94" s="722"/>
    </row>
    <row r="95" spans="1:13" s="141" customFormat="1" ht="15" customHeight="1">
      <c r="A95" s="679" t="s">
        <v>244</v>
      </c>
      <c r="B95" s="679"/>
      <c r="C95" s="679"/>
      <c r="D95" s="679"/>
      <c r="E95" s="679"/>
      <c r="F95" s="679"/>
      <c r="G95" s="679"/>
      <c r="H95" s="679"/>
      <c r="I95" s="679"/>
      <c r="J95" s="679"/>
      <c r="K95" s="679"/>
      <c r="L95" s="680"/>
      <c r="M95" s="722"/>
    </row>
    <row r="96" spans="1:13" s="141" customFormat="1" ht="15" customHeight="1">
      <c r="A96" s="655" t="s">
        <v>245</v>
      </c>
      <c r="B96" s="655"/>
      <c r="C96" s="655"/>
      <c r="D96" s="655"/>
      <c r="E96" s="655"/>
      <c r="F96" s="655"/>
      <c r="G96" s="655"/>
      <c r="H96" s="655"/>
      <c r="I96" s="655"/>
      <c r="J96" s="655"/>
      <c r="K96" s="655"/>
      <c r="L96" s="614"/>
      <c r="M96" s="722"/>
    </row>
    <row r="97" spans="1:13" s="141" customFormat="1" ht="24.75" customHeight="1">
      <c r="A97" s="655" t="s">
        <v>246</v>
      </c>
      <c r="B97" s="655"/>
      <c r="C97" s="655"/>
      <c r="D97" s="655"/>
      <c r="E97" s="655"/>
      <c r="F97" s="655"/>
      <c r="G97" s="655"/>
      <c r="H97" s="655"/>
      <c r="I97" s="655"/>
      <c r="J97" s="655"/>
      <c r="K97" s="655"/>
      <c r="L97" s="614"/>
      <c r="M97" s="722"/>
    </row>
    <row r="98" spans="1:13" s="141" customFormat="1" ht="14.25" customHeight="1">
      <c r="A98" s="655" t="s">
        <v>247</v>
      </c>
      <c r="B98" s="655"/>
      <c r="C98" s="655"/>
      <c r="D98" s="655"/>
      <c r="E98" s="655"/>
      <c r="F98" s="655"/>
      <c r="G98" s="655"/>
      <c r="H98" s="655"/>
      <c r="I98" s="655"/>
      <c r="J98" s="655"/>
      <c r="K98" s="655"/>
      <c r="L98" s="614"/>
      <c r="M98" s="722"/>
    </row>
    <row r="99" spans="1:13" s="141" customFormat="1" ht="39.950000000000003" customHeight="1">
      <c r="A99" s="655" t="s">
        <v>248</v>
      </c>
      <c r="B99" s="655"/>
      <c r="C99" s="655"/>
      <c r="D99" s="655"/>
      <c r="E99" s="655"/>
      <c r="F99" s="655"/>
      <c r="G99" s="655"/>
      <c r="H99" s="655"/>
      <c r="I99" s="655"/>
      <c r="J99" s="655"/>
      <c r="K99" s="655"/>
      <c r="L99" s="614"/>
      <c r="M99" s="722"/>
    </row>
    <row r="100" spans="1:13" s="141" customFormat="1" ht="15" customHeight="1">
      <c r="A100" s="679" t="s">
        <v>249</v>
      </c>
      <c r="B100" s="679"/>
      <c r="C100" s="679"/>
      <c r="D100" s="679"/>
      <c r="E100" s="679"/>
      <c r="F100" s="679"/>
      <c r="G100" s="679"/>
      <c r="H100" s="679"/>
      <c r="I100" s="679"/>
      <c r="J100" s="679"/>
      <c r="K100" s="679"/>
      <c r="L100" s="680"/>
      <c r="M100" s="722"/>
    </row>
    <row r="101" spans="1:13" s="141" customFormat="1" ht="15" customHeight="1">
      <c r="A101" s="713" t="s">
        <v>250</v>
      </c>
      <c r="B101" s="713"/>
      <c r="C101" s="713"/>
      <c r="D101" s="713"/>
      <c r="E101" s="713"/>
      <c r="F101" s="713"/>
      <c r="G101" s="713"/>
      <c r="H101" s="713"/>
      <c r="I101" s="713"/>
      <c r="J101" s="713"/>
      <c r="K101" s="713"/>
      <c r="L101" s="714"/>
      <c r="M101" s="722"/>
    </row>
    <row r="102" spans="1:13" s="141" customFormat="1" ht="15" customHeight="1">
      <c r="A102" s="679" t="s">
        <v>251</v>
      </c>
      <c r="B102" s="679"/>
      <c r="C102" s="679"/>
      <c r="D102" s="679"/>
      <c r="E102" s="679"/>
      <c r="F102" s="679"/>
      <c r="G102" s="679"/>
      <c r="H102" s="679"/>
      <c r="I102" s="679"/>
      <c r="J102" s="679"/>
      <c r="K102" s="679"/>
      <c r="L102" s="680"/>
      <c r="M102" s="722"/>
    </row>
    <row r="103" spans="1:13" s="141" customFormat="1" ht="15" customHeight="1">
      <c r="A103" s="679" t="s">
        <v>252</v>
      </c>
      <c r="B103" s="679"/>
      <c r="C103" s="679"/>
      <c r="D103" s="679"/>
      <c r="E103" s="679"/>
      <c r="F103" s="679"/>
      <c r="G103" s="679"/>
      <c r="H103" s="679"/>
      <c r="I103" s="679"/>
      <c r="J103" s="679"/>
      <c r="K103" s="679"/>
      <c r="L103" s="680"/>
      <c r="M103" s="722"/>
    </row>
    <row r="104" spans="1:13" s="141" customFormat="1" ht="30" customHeight="1">
      <c r="A104" s="679" t="s">
        <v>253</v>
      </c>
      <c r="B104" s="679"/>
      <c r="C104" s="679"/>
      <c r="D104" s="679"/>
      <c r="E104" s="679"/>
      <c r="F104" s="679"/>
      <c r="G104" s="679"/>
      <c r="H104" s="679"/>
      <c r="I104" s="679"/>
      <c r="J104" s="679"/>
      <c r="K104" s="679"/>
      <c r="L104" s="680"/>
      <c r="M104" s="722"/>
    </row>
    <row r="105" spans="1:13" s="141" customFormat="1" ht="26.25" customHeight="1">
      <c r="A105" s="655" t="s">
        <v>254</v>
      </c>
      <c r="B105" s="655"/>
      <c r="C105" s="655"/>
      <c r="D105" s="655"/>
      <c r="E105" s="655"/>
      <c r="F105" s="655"/>
      <c r="G105" s="655"/>
      <c r="H105" s="655"/>
      <c r="I105" s="655"/>
      <c r="J105" s="655"/>
      <c r="K105" s="655"/>
      <c r="L105" s="614"/>
      <c r="M105" s="722"/>
    </row>
    <row r="106" spans="1:13" s="141" customFormat="1" ht="15" customHeight="1">
      <c r="A106" s="655" t="s">
        <v>391</v>
      </c>
      <c r="B106" s="655"/>
      <c r="C106" s="655"/>
      <c r="D106" s="655"/>
      <c r="E106" s="655"/>
      <c r="F106" s="655"/>
      <c r="G106" s="655"/>
      <c r="H106" s="655"/>
      <c r="I106" s="655"/>
      <c r="J106" s="655"/>
      <c r="K106" s="655"/>
      <c r="L106" s="614"/>
      <c r="M106" s="722"/>
    </row>
    <row r="107" spans="1:13" s="141" customFormat="1" ht="15" customHeight="1">
      <c r="A107" s="655" t="s">
        <v>392</v>
      </c>
      <c r="B107" s="655"/>
      <c r="C107" s="655"/>
      <c r="D107" s="655"/>
      <c r="E107" s="655"/>
      <c r="F107" s="655"/>
      <c r="G107" s="655"/>
      <c r="H107" s="655"/>
      <c r="I107" s="655"/>
      <c r="J107" s="655"/>
      <c r="K107" s="655"/>
      <c r="L107" s="614"/>
      <c r="M107" s="722"/>
    </row>
    <row r="108" spans="1:13" s="141" customFormat="1" ht="15" customHeight="1">
      <c r="A108" s="655" t="s">
        <v>393</v>
      </c>
      <c r="B108" s="655"/>
      <c r="C108" s="655"/>
      <c r="D108" s="655"/>
      <c r="E108" s="655"/>
      <c r="F108" s="655"/>
      <c r="G108" s="655"/>
      <c r="H108" s="655"/>
      <c r="I108" s="655"/>
      <c r="J108" s="655"/>
      <c r="K108" s="655"/>
      <c r="L108" s="614"/>
      <c r="M108" s="722"/>
    </row>
    <row r="109" spans="1:13" s="141" customFormat="1" ht="15" customHeight="1">
      <c r="A109" s="655" t="s">
        <v>395</v>
      </c>
      <c r="B109" s="655"/>
      <c r="C109" s="655"/>
      <c r="D109" s="655"/>
      <c r="E109" s="655"/>
      <c r="F109" s="655"/>
      <c r="G109" s="655"/>
      <c r="H109" s="655"/>
      <c r="I109" s="655"/>
      <c r="J109" s="655"/>
      <c r="K109" s="655"/>
      <c r="L109" s="614"/>
      <c r="M109" s="722"/>
    </row>
    <row r="110" spans="1:13" s="141" customFormat="1" ht="15" customHeight="1">
      <c r="A110" s="655" t="s">
        <v>394</v>
      </c>
      <c r="B110" s="655"/>
      <c r="C110" s="655"/>
      <c r="D110" s="655"/>
      <c r="E110" s="655"/>
      <c r="F110" s="655"/>
      <c r="G110" s="655"/>
      <c r="H110" s="655"/>
      <c r="I110" s="655"/>
      <c r="J110" s="655"/>
      <c r="K110" s="655"/>
      <c r="L110" s="614"/>
      <c r="M110" s="722"/>
    </row>
    <row r="111" spans="1:13" s="141" customFormat="1" ht="15" customHeight="1">
      <c r="A111" s="666" t="s">
        <v>449</v>
      </c>
      <c r="B111" s="667"/>
      <c r="C111" s="667"/>
      <c r="D111" s="667"/>
      <c r="E111" s="667"/>
      <c r="F111" s="667"/>
      <c r="G111" s="667"/>
      <c r="H111" s="667"/>
      <c r="I111" s="667"/>
      <c r="J111" s="667"/>
      <c r="K111" s="667"/>
      <c r="L111" s="668"/>
      <c r="M111" s="722"/>
    </row>
    <row r="112" spans="1:13" s="141" customFormat="1" ht="17.25" customHeight="1" thickBot="1">
      <c r="A112" s="638"/>
      <c r="B112" s="639"/>
      <c r="C112" s="639"/>
      <c r="D112" s="639"/>
      <c r="E112" s="639"/>
      <c r="F112" s="639"/>
      <c r="G112" s="639"/>
      <c r="H112" s="639"/>
      <c r="I112" s="639"/>
      <c r="J112" s="639"/>
      <c r="K112" s="639"/>
      <c r="L112" s="639"/>
      <c r="M112" s="722"/>
    </row>
    <row r="113" spans="1:13" ht="35.25" customHeight="1">
      <c r="A113" s="502" t="s">
        <v>177</v>
      </c>
      <c r="B113" s="503"/>
      <c r="C113" s="503"/>
      <c r="D113" s="503"/>
      <c r="E113" s="503"/>
      <c r="F113" s="503"/>
      <c r="G113" s="503"/>
      <c r="H113" s="503"/>
      <c r="I113" s="503"/>
      <c r="J113" s="503"/>
      <c r="K113" s="503"/>
      <c r="L113" s="503"/>
      <c r="M113" s="722"/>
    </row>
    <row r="114" spans="1:13" ht="18.75" thickBot="1">
      <c r="A114" s="504" t="s">
        <v>30</v>
      </c>
      <c r="B114" s="505"/>
      <c r="C114" s="505"/>
      <c r="D114" s="505"/>
      <c r="E114" s="505"/>
      <c r="F114" s="505"/>
      <c r="G114" s="505"/>
      <c r="H114" s="505"/>
      <c r="I114" s="505"/>
      <c r="J114" s="505"/>
      <c r="K114" s="505"/>
      <c r="L114" s="505"/>
      <c r="M114" s="723"/>
    </row>
  </sheetData>
  <sheetProtection algorithmName="SHA-512" hashValue="1WDuxnzsOOxue4EPZPs3H86bRhHDKcuA2KmiQ+YVoM6sqiyOeWibYKvOKJMFdNLHp9IEfiyCb+wE0bTLzXORWw==" saltValue="puXLjMyQzaddATIUUzBZCw==" spinCount="100000" sheet="1" objects="1" scenarios="1"/>
  <mergeCells count="112">
    <mergeCell ref="A111:L111"/>
    <mergeCell ref="A18:K18"/>
    <mergeCell ref="B19:C19"/>
    <mergeCell ref="H45:I45"/>
    <mergeCell ref="B52:G52"/>
    <mergeCell ref="B53:G53"/>
    <mergeCell ref="B54:G54"/>
    <mergeCell ref="H48:I54"/>
    <mergeCell ref="B55:G55"/>
    <mergeCell ref="H55:I55"/>
    <mergeCell ref="B50:G50"/>
    <mergeCell ref="B45:G45"/>
    <mergeCell ref="H43:I43"/>
    <mergeCell ref="J69:K69"/>
    <mergeCell ref="B58:G58"/>
    <mergeCell ref="A23:L23"/>
    <mergeCell ref="G25:G26"/>
    <mergeCell ref="H47:I47"/>
    <mergeCell ref="B46:K46"/>
    <mergeCell ref="B49:G49"/>
    <mergeCell ref="B64:K65"/>
    <mergeCell ref="A105:L105"/>
    <mergeCell ref="A110:L110"/>
    <mergeCell ref="C82:C83"/>
    <mergeCell ref="E3:I3"/>
    <mergeCell ref="E4:I4"/>
    <mergeCell ref="I12:J12"/>
    <mergeCell ref="I34:L35"/>
    <mergeCell ref="A33:G35"/>
    <mergeCell ref="B42:I42"/>
    <mergeCell ref="K8:L8"/>
    <mergeCell ref="B41:K41"/>
    <mergeCell ref="D9:H9"/>
    <mergeCell ref="K9:L10"/>
    <mergeCell ref="D10:H10"/>
    <mergeCell ref="K2:M3"/>
    <mergeCell ref="A5:M5"/>
    <mergeCell ref="H6:I6"/>
    <mergeCell ref="J6:L6"/>
    <mergeCell ref="M6:M114"/>
    <mergeCell ref="A113:L113"/>
    <mergeCell ref="A114:L114"/>
    <mergeCell ref="A112:L112"/>
    <mergeCell ref="B44:K44"/>
    <mergeCell ref="A102:L102"/>
    <mergeCell ref="A103:L103"/>
    <mergeCell ref="A104:L104"/>
    <mergeCell ref="D14:H14"/>
    <mergeCell ref="A107:L107"/>
    <mergeCell ref="A108:L108"/>
    <mergeCell ref="A109:L109"/>
    <mergeCell ref="J68:K68"/>
    <mergeCell ref="A7:L7"/>
    <mergeCell ref="D8:H8"/>
    <mergeCell ref="I30:L30"/>
    <mergeCell ref="I33:L33"/>
    <mergeCell ref="A36:L36"/>
    <mergeCell ref="A37:L39"/>
    <mergeCell ref="H19:L19"/>
    <mergeCell ref="B59:G59"/>
    <mergeCell ref="H25:L26"/>
    <mergeCell ref="B43:G43"/>
    <mergeCell ref="D13:H13"/>
    <mergeCell ref="J13:L13"/>
    <mergeCell ref="B62:G62"/>
    <mergeCell ref="B27:C27"/>
    <mergeCell ref="H27:L27"/>
    <mergeCell ref="A22:L22"/>
    <mergeCell ref="I29:L29"/>
    <mergeCell ref="B47:G47"/>
    <mergeCell ref="B48:G48"/>
    <mergeCell ref="A73:L73"/>
    <mergeCell ref="A106:L106"/>
    <mergeCell ref="A98:L98"/>
    <mergeCell ref="B68:G69"/>
    <mergeCell ref="A92:L92"/>
    <mergeCell ref="A72:L72"/>
    <mergeCell ref="F89:G89"/>
    <mergeCell ref="H89:I89"/>
    <mergeCell ref="A97:L97"/>
    <mergeCell ref="G87:H87"/>
    <mergeCell ref="H75:I75"/>
    <mergeCell ref="F75:G75"/>
    <mergeCell ref="L82:L83"/>
    <mergeCell ref="A101:L101"/>
    <mergeCell ref="D82:D83"/>
    <mergeCell ref="A99:L99"/>
    <mergeCell ref="A100:L100"/>
    <mergeCell ref="A95:L95"/>
    <mergeCell ref="A96:L96"/>
    <mergeCell ref="B21:F21"/>
    <mergeCell ref="A91:L91"/>
    <mergeCell ref="J15:L15"/>
    <mergeCell ref="A17:L17"/>
    <mergeCell ref="D15:H15"/>
    <mergeCell ref="A93:L93"/>
    <mergeCell ref="A94:L94"/>
    <mergeCell ref="D11:H11"/>
    <mergeCell ref="J14:L14"/>
    <mergeCell ref="B61:G61"/>
    <mergeCell ref="B60:G60"/>
    <mergeCell ref="H57:I63"/>
    <mergeCell ref="J11:L11"/>
    <mergeCell ref="D12:H12"/>
    <mergeCell ref="K20:L20"/>
    <mergeCell ref="B51:G51"/>
    <mergeCell ref="K82:K83"/>
    <mergeCell ref="J67:K67"/>
    <mergeCell ref="B57:G57"/>
    <mergeCell ref="B56:K56"/>
    <mergeCell ref="A71:K71"/>
    <mergeCell ref="A70:L70"/>
  </mergeCells>
  <phoneticPr fontId="7" type="noConversion"/>
  <printOptions horizontalCentered="1"/>
  <pageMargins left="0.39370078740157483" right="0.39370078740157483" top="0.78740157480314965" bottom="1.5748031496062993" header="0.11811023622047245" footer="0"/>
  <pageSetup scale="65" fitToHeight="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C8267-189E-48BB-9B5C-964FFAB14806}">
  <sheetPr>
    <tabColor rgb="FFE32963"/>
  </sheetPr>
  <dimension ref="A1:M93"/>
  <sheetViews>
    <sheetView showGridLines="0" zoomScaleNormal="100" zoomScaleSheetLayoutView="100" workbookViewId="0"/>
  </sheetViews>
  <sheetFormatPr baseColWidth="10" defaultRowHeight="12"/>
  <cols>
    <col min="1" max="1" width="11.42578125" style="30" customWidth="1"/>
    <col min="2" max="4" width="9.28515625" style="30" customWidth="1"/>
    <col min="5" max="11" width="11.42578125" style="30" customWidth="1"/>
    <col min="12" max="12" width="14.28515625" style="30" customWidth="1"/>
    <col min="13" max="13" width="7.7109375" style="30" customWidth="1"/>
    <col min="14" max="16384" width="11.42578125" style="30"/>
  </cols>
  <sheetData>
    <row r="1" spans="1:13" s="33" customFormat="1" ht="49.5" customHeight="1">
      <c r="A1" s="32"/>
      <c r="B1" s="32"/>
      <c r="C1" s="32"/>
      <c r="D1" s="29"/>
      <c r="E1" s="29"/>
      <c r="F1" s="29"/>
      <c r="G1" s="29"/>
      <c r="H1" s="29"/>
      <c r="I1" s="29"/>
      <c r="J1" s="29"/>
      <c r="K1" s="29"/>
      <c r="L1" s="29"/>
      <c r="M1" s="29"/>
    </row>
    <row r="2" spans="1:13" s="33" customFormat="1" ht="15" customHeight="1">
      <c r="A2" s="30"/>
      <c r="B2" s="30"/>
      <c r="C2" s="30"/>
      <c r="D2" s="30"/>
      <c r="E2" s="34"/>
      <c r="F2" s="35"/>
      <c r="G2" s="35"/>
      <c r="H2" s="35"/>
      <c r="I2" s="35"/>
      <c r="J2" s="35"/>
      <c r="K2" s="524"/>
      <c r="L2" s="524"/>
      <c r="M2" s="524"/>
    </row>
    <row r="3" spans="1:13" s="33" customFormat="1" ht="15" customHeight="1">
      <c r="A3" s="30"/>
      <c r="B3" s="30"/>
      <c r="C3" s="30"/>
      <c r="D3" s="247"/>
      <c r="E3" s="466" t="s">
        <v>450</v>
      </c>
      <c r="F3" s="466"/>
      <c r="G3" s="466"/>
      <c r="H3" s="466"/>
      <c r="I3" s="466"/>
      <c r="J3" s="240"/>
      <c r="K3" s="524"/>
      <c r="L3" s="524"/>
      <c r="M3" s="524"/>
    </row>
    <row r="4" spans="1:13" s="33" customFormat="1" ht="30" customHeight="1" thickBot="1">
      <c r="A4" s="30"/>
      <c r="B4" s="30"/>
      <c r="C4" s="30"/>
      <c r="D4" s="30"/>
      <c r="E4" s="567" t="s">
        <v>35</v>
      </c>
      <c r="F4" s="567"/>
      <c r="G4" s="567"/>
      <c r="H4" s="567"/>
      <c r="I4" s="567"/>
      <c r="J4" s="248"/>
      <c r="K4" s="34"/>
      <c r="L4" s="37"/>
      <c r="M4" s="30"/>
    </row>
    <row r="5" spans="1:13" s="33" customFormat="1" ht="36.75" customHeight="1" thickBot="1">
      <c r="A5" s="363" t="s">
        <v>36</v>
      </c>
      <c r="B5" s="364"/>
      <c r="C5" s="364"/>
      <c r="D5" s="364"/>
      <c r="E5" s="364"/>
      <c r="F5" s="364"/>
      <c r="G5" s="364"/>
      <c r="H5" s="364"/>
      <c r="I5" s="364"/>
      <c r="J5" s="364"/>
      <c r="K5" s="364"/>
      <c r="L5" s="364"/>
      <c r="M5" s="365"/>
    </row>
    <row r="6" spans="1:13" s="33" customFormat="1" ht="12.75" customHeight="1">
      <c r="A6" s="180" t="s">
        <v>37</v>
      </c>
      <c r="B6" s="39" t="str">
        <f>+'DATOS MAESTROS'!$B$3</f>
        <v>GLASSTECH MEXICO 2025</v>
      </c>
      <c r="C6" s="40"/>
      <c r="D6" s="40"/>
      <c r="E6" s="40"/>
      <c r="F6" s="40"/>
      <c r="G6" s="41"/>
      <c r="H6" s="366" t="s">
        <v>38</v>
      </c>
      <c r="I6" s="367"/>
      <c r="J6" s="368" t="str">
        <f>+'DATOS MAESTROS'!$B$4</f>
        <v>july 16 - 18, 2025</v>
      </c>
      <c r="K6" s="369"/>
      <c r="L6" s="369"/>
      <c r="M6" s="721" t="s">
        <v>240</v>
      </c>
    </row>
    <row r="7" spans="1:13" s="33" customFormat="1" ht="15.75" thickBot="1">
      <c r="A7" s="373" t="s">
        <v>39</v>
      </c>
      <c r="B7" s="374"/>
      <c r="C7" s="374"/>
      <c r="D7" s="374"/>
      <c r="E7" s="374"/>
      <c r="F7" s="374"/>
      <c r="G7" s="374"/>
      <c r="H7" s="374"/>
      <c r="I7" s="374"/>
      <c r="J7" s="374"/>
      <c r="K7" s="374"/>
      <c r="L7" s="374"/>
      <c r="M7" s="722"/>
    </row>
    <row r="8" spans="1:13" s="33" customFormat="1" ht="13.5" thickBot="1">
      <c r="A8" s="181" t="s">
        <v>41</v>
      </c>
      <c r="B8" s="42"/>
      <c r="C8" s="42"/>
      <c r="D8" s="375"/>
      <c r="E8" s="375"/>
      <c r="F8" s="375"/>
      <c r="G8" s="375"/>
      <c r="H8" s="375"/>
      <c r="I8" s="43"/>
      <c r="J8" s="43"/>
      <c r="K8" s="376" t="s">
        <v>40</v>
      </c>
      <c r="L8" s="377"/>
      <c r="M8" s="722"/>
    </row>
    <row r="9" spans="1:13" s="33" customFormat="1" ht="12.75">
      <c r="A9" s="182" t="s">
        <v>42</v>
      </c>
      <c r="B9" s="44"/>
      <c r="C9" s="44"/>
      <c r="D9" s="361"/>
      <c r="E9" s="361"/>
      <c r="F9" s="361"/>
      <c r="G9" s="361"/>
      <c r="H9" s="361"/>
      <c r="I9" s="43"/>
      <c r="J9" s="43"/>
      <c r="K9" s="357"/>
      <c r="L9" s="358"/>
      <c r="M9" s="722"/>
    </row>
    <row r="10" spans="1:13" s="33" customFormat="1" ht="13.5" thickBot="1">
      <c r="A10" s="182" t="s">
        <v>43</v>
      </c>
      <c r="B10" s="44"/>
      <c r="C10" s="44"/>
      <c r="D10" s="361"/>
      <c r="E10" s="361"/>
      <c r="F10" s="361"/>
      <c r="G10" s="361"/>
      <c r="H10" s="361"/>
      <c r="I10" s="43"/>
      <c r="J10" s="43"/>
      <c r="K10" s="359"/>
      <c r="L10" s="360"/>
      <c r="M10" s="722"/>
    </row>
    <row r="11" spans="1:13" s="33" customFormat="1" ht="12.75">
      <c r="A11" s="182" t="s">
        <v>44</v>
      </c>
      <c r="B11" s="44"/>
      <c r="C11" s="44"/>
      <c r="D11" s="361"/>
      <c r="E11" s="361"/>
      <c r="F11" s="361"/>
      <c r="G11" s="361"/>
      <c r="H11" s="361"/>
      <c r="I11" s="45" t="s">
        <v>181</v>
      </c>
      <c r="J11" s="362"/>
      <c r="K11" s="362"/>
      <c r="L11" s="362"/>
      <c r="M11" s="722"/>
    </row>
    <row r="12" spans="1:13" s="33" customFormat="1" ht="12.75">
      <c r="A12" s="182" t="s">
        <v>45</v>
      </c>
      <c r="B12" s="44"/>
      <c r="C12" s="44"/>
      <c r="D12" s="361"/>
      <c r="E12" s="361"/>
      <c r="F12" s="361"/>
      <c r="G12" s="361"/>
      <c r="H12" s="361"/>
      <c r="I12" s="658" t="s">
        <v>50</v>
      </c>
      <c r="J12" s="658"/>
      <c r="K12" s="241"/>
      <c r="L12" s="241"/>
      <c r="M12" s="722"/>
    </row>
    <row r="13" spans="1:13" s="33" customFormat="1" ht="12.75">
      <c r="A13" s="182" t="s">
        <v>46</v>
      </c>
      <c r="B13" s="44"/>
      <c r="C13" s="44"/>
      <c r="D13" s="361"/>
      <c r="E13" s="361"/>
      <c r="F13" s="361"/>
      <c r="G13" s="361"/>
      <c r="H13" s="361"/>
      <c r="I13" s="45" t="s">
        <v>51</v>
      </c>
      <c r="J13" s="362"/>
      <c r="K13" s="362"/>
      <c r="L13" s="362"/>
      <c r="M13" s="722"/>
    </row>
    <row r="14" spans="1:13" s="33" customFormat="1" ht="12.75">
      <c r="A14" s="182" t="s">
        <v>47</v>
      </c>
      <c r="B14" s="44"/>
      <c r="C14" s="44"/>
      <c r="D14" s="361"/>
      <c r="E14" s="361"/>
      <c r="F14" s="361"/>
      <c r="G14" s="361"/>
      <c r="H14" s="361"/>
      <c r="I14" s="45" t="s">
        <v>5</v>
      </c>
      <c r="J14" s="362"/>
      <c r="K14" s="362"/>
      <c r="L14" s="362"/>
      <c r="M14" s="722"/>
    </row>
    <row r="15" spans="1:13" s="33" customFormat="1" ht="12.75">
      <c r="A15" s="182" t="s">
        <v>48</v>
      </c>
      <c r="B15" s="44"/>
      <c r="C15" s="44"/>
      <c r="D15" s="361"/>
      <c r="E15" s="361"/>
      <c r="F15" s="361"/>
      <c r="G15" s="361"/>
      <c r="H15" s="361"/>
      <c r="I15" s="43"/>
      <c r="J15" s="658"/>
      <c r="K15" s="658"/>
      <c r="L15" s="658"/>
      <c r="M15" s="722"/>
    </row>
    <row r="16" spans="1:13" s="33" customFormat="1" ht="12.75">
      <c r="A16" s="44"/>
      <c r="B16" s="44"/>
      <c r="C16" s="44"/>
      <c r="D16" s="43"/>
      <c r="E16" s="43"/>
      <c r="F16" s="43"/>
      <c r="G16" s="43"/>
      <c r="H16" s="43"/>
      <c r="I16" s="44"/>
      <c r="J16" s="44"/>
      <c r="K16" s="44"/>
      <c r="L16" s="43"/>
      <c r="M16" s="722"/>
    </row>
    <row r="17" spans="1:13" s="33" customFormat="1" ht="15" customHeight="1">
      <c r="A17" s="389" t="str">
        <f>'Food &amp; Bev.'!A17</f>
        <v>PAYMENT METHOD</v>
      </c>
      <c r="B17" s="390"/>
      <c r="C17" s="390"/>
      <c r="D17" s="390"/>
      <c r="E17" s="390"/>
      <c r="F17" s="390"/>
      <c r="G17" s="390"/>
      <c r="H17" s="390"/>
      <c r="I17" s="390"/>
      <c r="J17" s="390"/>
      <c r="K17" s="390"/>
      <c r="L17" s="390"/>
      <c r="M17" s="722"/>
    </row>
    <row r="18" spans="1:13" s="33" customFormat="1" ht="15" customHeight="1">
      <c r="A18" s="621" t="s">
        <v>369</v>
      </c>
      <c r="B18" s="622"/>
      <c r="C18" s="622"/>
      <c r="D18" s="622"/>
      <c r="E18" s="622"/>
      <c r="F18" s="622"/>
      <c r="G18" s="622"/>
      <c r="H18" s="622"/>
      <c r="I18" s="622"/>
      <c r="J18" s="622"/>
      <c r="K18" s="622"/>
      <c r="L18" s="332">
        <f>+'DATOS MAESTROS'!$B$5</f>
        <v>45832</v>
      </c>
      <c r="M18" s="722"/>
    </row>
    <row r="19" spans="1:13" s="33" customFormat="1" ht="12.75" customHeight="1">
      <c r="A19" s="330" t="s">
        <v>53</v>
      </c>
      <c r="B19" s="397" t="s">
        <v>367</v>
      </c>
      <c r="C19" s="397"/>
      <c r="D19" s="277" t="s">
        <v>368</v>
      </c>
      <c r="E19" s="197">
        <v>36314909</v>
      </c>
      <c r="F19" s="63"/>
      <c r="G19" s="74" t="s">
        <v>61</v>
      </c>
      <c r="H19" s="397" t="s">
        <v>300</v>
      </c>
      <c r="I19" s="397"/>
      <c r="J19" s="397"/>
      <c r="K19" s="397"/>
      <c r="L19" s="397"/>
      <c r="M19" s="722"/>
    </row>
    <row r="20" spans="1:13" s="33" customFormat="1" ht="12.75">
      <c r="A20" s="272" t="s">
        <v>56</v>
      </c>
      <c r="B20" s="43" t="s">
        <v>57</v>
      </c>
      <c r="C20" s="43"/>
      <c r="D20" s="48"/>
      <c r="E20" s="43"/>
      <c r="F20" s="49"/>
      <c r="G20" s="278" t="s">
        <v>353</v>
      </c>
      <c r="H20" s="278"/>
      <c r="I20" s="278"/>
      <c r="J20" s="316">
        <f>+'DATOS MAESTROS'!B6</f>
        <v>45847</v>
      </c>
      <c r="K20" s="395"/>
      <c r="L20" s="613"/>
      <c r="M20" s="722"/>
    </row>
    <row r="21" spans="1:13" s="33" customFormat="1" ht="12.75">
      <c r="A21" s="330" t="s">
        <v>54</v>
      </c>
      <c r="B21" s="657" t="s">
        <v>55</v>
      </c>
      <c r="C21" s="657"/>
      <c r="D21" s="494"/>
      <c r="E21" s="494"/>
      <c r="F21" s="494"/>
      <c r="G21" s="43"/>
      <c r="H21" s="43"/>
      <c r="I21" s="43"/>
      <c r="J21" s="50"/>
      <c r="K21" s="50"/>
      <c r="L21" s="43"/>
      <c r="M21" s="722"/>
    </row>
    <row r="22" spans="1:13" s="33" customFormat="1" ht="15">
      <c r="A22" s="389" t="s">
        <v>59</v>
      </c>
      <c r="B22" s="390"/>
      <c r="C22" s="390"/>
      <c r="D22" s="390"/>
      <c r="E22" s="390"/>
      <c r="F22" s="390"/>
      <c r="G22" s="390"/>
      <c r="H22" s="390"/>
      <c r="I22" s="390"/>
      <c r="J22" s="390"/>
      <c r="K22" s="390"/>
      <c r="L22" s="390"/>
      <c r="M22" s="722"/>
    </row>
    <row r="23" spans="1:13" s="33" customFormat="1" ht="12.75">
      <c r="A23" s="608" t="s">
        <v>60</v>
      </c>
      <c r="B23" s="609"/>
      <c r="C23" s="609"/>
      <c r="D23" s="609"/>
      <c r="E23" s="609"/>
      <c r="F23" s="609"/>
      <c r="G23" s="609"/>
      <c r="H23" s="609"/>
      <c r="I23" s="609"/>
      <c r="J23" s="609"/>
      <c r="K23" s="609"/>
      <c r="L23" s="609"/>
      <c r="M23" s="722"/>
    </row>
    <row r="24" spans="1:13" s="33" customFormat="1" ht="13.5" thickBot="1">
      <c r="A24" s="185" t="s">
        <v>61</v>
      </c>
      <c r="B24" s="43" t="s">
        <v>9</v>
      </c>
      <c r="C24" s="43"/>
      <c r="D24" s="43"/>
      <c r="E24" s="43"/>
      <c r="F24" s="43"/>
      <c r="G24" s="43"/>
      <c r="H24" s="51"/>
      <c r="I24" s="51"/>
      <c r="J24" s="43"/>
      <c r="K24" s="43"/>
      <c r="L24" s="43"/>
      <c r="M24" s="722"/>
    </row>
    <row r="25" spans="1:13" s="33" customFormat="1" ht="12.75">
      <c r="A25" s="186"/>
      <c r="B25" s="52"/>
      <c r="C25" s="52"/>
      <c r="D25" s="53"/>
      <c r="E25" s="53"/>
      <c r="F25" s="44"/>
      <c r="G25" s="403" t="s">
        <v>216</v>
      </c>
      <c r="H25" s="404"/>
      <c r="I25" s="405"/>
      <c r="J25" s="405"/>
      <c r="K25" s="405"/>
      <c r="L25" s="405"/>
      <c r="M25" s="722"/>
    </row>
    <row r="26" spans="1:13" s="33" customFormat="1" ht="13.5" thickBot="1">
      <c r="A26" s="184"/>
      <c r="B26" s="44"/>
      <c r="C26" s="44"/>
      <c r="D26" s="43"/>
      <c r="E26" s="43"/>
      <c r="F26" s="43"/>
      <c r="G26" s="403"/>
      <c r="H26" s="406"/>
      <c r="I26" s="407"/>
      <c r="J26" s="407"/>
      <c r="K26" s="407"/>
      <c r="L26" s="407"/>
      <c r="M26" s="722"/>
    </row>
    <row r="27" spans="1:13" s="33" customFormat="1" ht="12.75" customHeight="1">
      <c r="A27" s="184"/>
      <c r="B27" s="408" t="s">
        <v>64</v>
      </c>
      <c r="C27" s="408"/>
      <c r="D27" s="43"/>
      <c r="E27" s="43"/>
      <c r="F27" s="43"/>
      <c r="G27" s="43"/>
      <c r="H27" s="409" t="s">
        <v>63</v>
      </c>
      <c r="I27" s="409"/>
      <c r="J27" s="409"/>
      <c r="K27" s="409"/>
      <c r="L27" s="409"/>
      <c r="M27" s="722"/>
    </row>
    <row r="28" spans="1:13" s="33" customFormat="1" ht="12.75" customHeight="1" thickBot="1">
      <c r="A28" s="184"/>
      <c r="B28" s="54" t="s">
        <v>1</v>
      </c>
      <c r="C28" s="55"/>
      <c r="E28" s="56" t="s">
        <v>65</v>
      </c>
      <c r="F28" s="57"/>
      <c r="G28" s="43"/>
      <c r="H28" s="58"/>
      <c r="I28" s="58"/>
      <c r="J28" s="58"/>
      <c r="K28" s="58"/>
      <c r="L28" s="58"/>
      <c r="M28" s="722"/>
    </row>
    <row r="29" spans="1:13" s="33" customFormat="1" ht="12.75">
      <c r="A29" s="187"/>
      <c r="B29" s="56" t="s">
        <v>3</v>
      </c>
      <c r="C29" s="55"/>
      <c r="E29" s="56"/>
      <c r="F29" s="56"/>
      <c r="G29" s="51"/>
      <c r="H29" s="51"/>
      <c r="I29" s="410"/>
      <c r="J29" s="410"/>
      <c r="K29" s="410"/>
      <c r="L29" s="410"/>
      <c r="M29" s="722"/>
    </row>
    <row r="30" spans="1:13" s="33" customFormat="1" ht="13.5" thickBot="1">
      <c r="A30" s="187"/>
      <c r="B30" s="59" t="s">
        <v>2</v>
      </c>
      <c r="C30" s="55"/>
      <c r="E30" s="56" t="s">
        <v>66</v>
      </c>
      <c r="F30" s="57"/>
      <c r="G30" s="43"/>
      <c r="H30" s="43"/>
      <c r="I30" s="411" t="s">
        <v>67</v>
      </c>
      <c r="J30" s="411"/>
      <c r="K30" s="411"/>
      <c r="L30" s="411"/>
      <c r="M30" s="722"/>
    </row>
    <row r="31" spans="1:13" s="33" customFormat="1" ht="12.75">
      <c r="A31" s="187"/>
      <c r="G31" s="43"/>
      <c r="H31" s="43"/>
      <c r="I31" s="60"/>
      <c r="J31" s="60"/>
      <c r="K31" s="60"/>
      <c r="L31" s="60"/>
      <c r="M31" s="722"/>
    </row>
    <row r="32" spans="1:13" s="33" customFormat="1" ht="12.75">
      <c r="A32" s="187"/>
      <c r="B32" s="56"/>
      <c r="C32" s="44"/>
      <c r="E32" s="56"/>
      <c r="F32" s="56"/>
      <c r="G32" s="43"/>
      <c r="H32" s="43"/>
      <c r="I32" s="60"/>
      <c r="J32" s="60"/>
      <c r="K32" s="60"/>
      <c r="L32" s="60"/>
      <c r="M32" s="722"/>
    </row>
    <row r="33" spans="1:13" s="33" customFormat="1" ht="12.75" customHeight="1">
      <c r="A33" s="416" t="s">
        <v>69</v>
      </c>
      <c r="B33" s="417"/>
      <c r="C33" s="417"/>
      <c r="D33" s="417"/>
      <c r="E33" s="417"/>
      <c r="F33" s="417"/>
      <c r="G33" s="417"/>
      <c r="H33" s="51"/>
      <c r="I33" s="394"/>
      <c r="J33" s="394"/>
      <c r="K33" s="394"/>
      <c r="L33" s="394"/>
      <c r="M33" s="722"/>
    </row>
    <row r="34" spans="1:13" s="33" customFormat="1" ht="12.75" customHeight="1">
      <c r="A34" s="416"/>
      <c r="B34" s="417"/>
      <c r="C34" s="417"/>
      <c r="D34" s="417"/>
      <c r="E34" s="417"/>
      <c r="F34" s="417"/>
      <c r="G34" s="417"/>
      <c r="H34" s="61"/>
      <c r="I34" s="497" t="s">
        <v>68</v>
      </c>
      <c r="J34" s="497"/>
      <c r="K34" s="497"/>
      <c r="L34" s="497"/>
      <c r="M34" s="722"/>
    </row>
    <row r="35" spans="1:13" s="33" customFormat="1" ht="12.75">
      <c r="A35" s="418"/>
      <c r="B35" s="419"/>
      <c r="C35" s="419"/>
      <c r="D35" s="419"/>
      <c r="E35" s="419"/>
      <c r="F35" s="419"/>
      <c r="G35" s="419"/>
      <c r="H35" s="63"/>
      <c r="I35" s="499"/>
      <c r="J35" s="499"/>
      <c r="K35" s="499"/>
      <c r="L35" s="499"/>
      <c r="M35" s="722"/>
    </row>
    <row r="36" spans="1:13" s="33" customFormat="1" ht="15">
      <c r="A36" s="537" t="s">
        <v>70</v>
      </c>
      <c r="B36" s="539"/>
      <c r="C36" s="539"/>
      <c r="D36" s="539"/>
      <c r="E36" s="539"/>
      <c r="F36" s="539"/>
      <c r="G36" s="539"/>
      <c r="H36" s="539"/>
      <c r="I36" s="539"/>
      <c r="J36" s="539"/>
      <c r="K36" s="539"/>
      <c r="L36" s="540"/>
      <c r="M36" s="722"/>
    </row>
    <row r="37" spans="1:13" s="33" customFormat="1" ht="24" customHeight="1">
      <c r="A37" s="541" t="s">
        <v>71</v>
      </c>
      <c r="B37" s="542"/>
      <c r="C37" s="542"/>
      <c r="D37" s="542"/>
      <c r="E37" s="542"/>
      <c r="F37" s="542"/>
      <c r="G37" s="542"/>
      <c r="H37" s="542"/>
      <c r="I37" s="542"/>
      <c r="J37" s="542"/>
      <c r="K37" s="542"/>
      <c r="L37" s="542"/>
      <c r="M37" s="722"/>
    </row>
    <row r="38" spans="1:13" s="33" customFormat="1" ht="19.5" customHeight="1">
      <c r="A38" s="401"/>
      <c r="B38" s="402"/>
      <c r="C38" s="402"/>
      <c r="D38" s="402"/>
      <c r="E38" s="402"/>
      <c r="F38" s="402"/>
      <c r="G38" s="402"/>
      <c r="H38" s="402"/>
      <c r="I38" s="402"/>
      <c r="J38" s="402"/>
      <c r="K38" s="402"/>
      <c r="L38" s="402"/>
      <c r="M38" s="722"/>
    </row>
    <row r="39" spans="1:13" s="33" customFormat="1" ht="18.75" customHeight="1">
      <c r="A39" s="543"/>
      <c r="B39" s="544"/>
      <c r="C39" s="544"/>
      <c r="D39" s="544"/>
      <c r="E39" s="544"/>
      <c r="F39" s="544"/>
      <c r="G39" s="544"/>
      <c r="H39" s="544"/>
      <c r="I39" s="544"/>
      <c r="J39" s="544"/>
      <c r="K39" s="544"/>
      <c r="L39" s="544"/>
      <c r="M39" s="722"/>
    </row>
    <row r="40" spans="1:13" ht="20.25" customHeight="1">
      <c r="A40" s="64"/>
      <c r="B40" s="34"/>
      <c r="C40" s="34"/>
      <c r="D40" s="34"/>
      <c r="E40" s="34"/>
      <c r="F40" s="34"/>
      <c r="G40" s="34"/>
      <c r="H40" s="34"/>
      <c r="I40" s="34"/>
      <c r="J40" s="34"/>
      <c r="K40" s="34"/>
      <c r="L40" s="34"/>
      <c r="M40" s="722"/>
    </row>
    <row r="41" spans="1:13" ht="13.7" customHeight="1">
      <c r="A41" s="206"/>
      <c r="B41" s="664" t="s">
        <v>372</v>
      </c>
      <c r="C41" s="664"/>
      <c r="D41" s="664"/>
      <c r="E41" s="664"/>
      <c r="F41" s="664"/>
      <c r="G41" s="664"/>
      <c r="H41" s="664"/>
      <c r="I41" s="664"/>
      <c r="J41" s="664"/>
      <c r="K41" s="664"/>
      <c r="L41" s="136"/>
      <c r="M41" s="722"/>
    </row>
    <row r="42" spans="1:13" ht="24">
      <c r="A42" s="261" t="s">
        <v>217</v>
      </c>
      <c r="B42" s="720" t="s">
        <v>183</v>
      </c>
      <c r="C42" s="720"/>
      <c r="D42" s="720"/>
      <c r="E42" s="720"/>
      <c r="F42" s="720"/>
      <c r="G42" s="720"/>
      <c r="H42" s="720"/>
      <c r="I42" s="720"/>
      <c r="J42" s="262" t="s">
        <v>218</v>
      </c>
      <c r="K42" s="262" t="s">
        <v>219</v>
      </c>
      <c r="L42" s="263" t="s">
        <v>220</v>
      </c>
      <c r="M42" s="722"/>
    </row>
    <row r="43" spans="1:13" ht="30" customHeight="1">
      <c r="A43" s="207"/>
      <c r="B43" s="732" t="s">
        <v>451</v>
      </c>
      <c r="C43" s="732"/>
      <c r="D43" s="732"/>
      <c r="E43" s="732"/>
      <c r="F43" s="732"/>
      <c r="G43" s="732"/>
      <c r="H43" s="732"/>
      <c r="I43" s="732"/>
      <c r="J43" s="264">
        <v>332</v>
      </c>
      <c r="K43" s="264">
        <v>415</v>
      </c>
      <c r="L43" s="11">
        <f t="shared" ref="L43:L48" ca="1" si="0">IF(TODAY()&lt;=$L$18,J43*A43,K43*A43)</f>
        <v>0</v>
      </c>
      <c r="M43" s="722"/>
    </row>
    <row r="44" spans="1:13" ht="30" customHeight="1">
      <c r="A44" s="207"/>
      <c r="B44" s="733" t="s">
        <v>452</v>
      </c>
      <c r="C44" s="733"/>
      <c r="D44" s="733"/>
      <c r="E44" s="733"/>
      <c r="F44" s="733"/>
      <c r="G44" s="733"/>
      <c r="H44" s="733"/>
      <c r="I44" s="733"/>
      <c r="J44" s="265">
        <v>428</v>
      </c>
      <c r="K44" s="265">
        <v>534</v>
      </c>
      <c r="L44" s="11">
        <f t="shared" ca="1" si="0"/>
        <v>0</v>
      </c>
      <c r="M44" s="722"/>
    </row>
    <row r="45" spans="1:13" ht="15" customHeight="1">
      <c r="A45" s="207"/>
      <c r="B45" s="733" t="s">
        <v>453</v>
      </c>
      <c r="C45" s="733"/>
      <c r="D45" s="733"/>
      <c r="E45" s="733"/>
      <c r="F45" s="733"/>
      <c r="G45" s="733"/>
      <c r="H45" s="733"/>
      <c r="I45" s="733"/>
      <c r="J45" s="265">
        <v>898</v>
      </c>
      <c r="K45" s="265">
        <v>1122</v>
      </c>
      <c r="L45" s="11">
        <f t="shared" ca="1" si="0"/>
        <v>0</v>
      </c>
      <c r="M45" s="722"/>
    </row>
    <row r="46" spans="1:13" ht="15" customHeight="1">
      <c r="A46" s="207"/>
      <c r="B46" s="733" t="s">
        <v>454</v>
      </c>
      <c r="C46" s="733"/>
      <c r="D46" s="733"/>
      <c r="E46" s="733"/>
      <c r="F46" s="733"/>
      <c r="G46" s="733"/>
      <c r="H46" s="733"/>
      <c r="I46" s="733"/>
      <c r="J46" s="265">
        <v>1131</v>
      </c>
      <c r="K46" s="265">
        <v>1413</v>
      </c>
      <c r="L46" s="11">
        <f t="shared" ca="1" si="0"/>
        <v>0</v>
      </c>
      <c r="M46" s="722"/>
    </row>
    <row r="47" spans="1:13" ht="15" customHeight="1">
      <c r="A47" s="207"/>
      <c r="B47" s="733" t="s">
        <v>455</v>
      </c>
      <c r="C47" s="733"/>
      <c r="D47" s="733"/>
      <c r="E47" s="733"/>
      <c r="F47" s="733"/>
      <c r="G47" s="733"/>
      <c r="H47" s="733"/>
      <c r="I47" s="733"/>
      <c r="J47" s="265">
        <v>1348</v>
      </c>
      <c r="K47" s="265">
        <v>1684</v>
      </c>
      <c r="L47" s="11">
        <f t="shared" ca="1" si="0"/>
        <v>0</v>
      </c>
      <c r="M47" s="722"/>
    </row>
    <row r="48" spans="1:13" ht="30" hidden="1" customHeight="1">
      <c r="A48" s="207"/>
      <c r="B48" s="733" t="s">
        <v>456</v>
      </c>
      <c r="C48" s="733"/>
      <c r="D48" s="733"/>
      <c r="E48" s="733"/>
      <c r="F48" s="733"/>
      <c r="G48" s="733"/>
      <c r="H48" s="733"/>
      <c r="I48" s="733"/>
      <c r="J48" s="265"/>
      <c r="K48" s="265"/>
      <c r="L48" s="11">
        <f t="shared" ca="1" si="0"/>
        <v>0</v>
      </c>
      <c r="M48" s="722"/>
    </row>
    <row r="49" spans="1:13" ht="14.25" customHeight="1">
      <c r="A49" s="306"/>
      <c r="B49" s="730"/>
      <c r="C49" s="730"/>
      <c r="D49" s="730"/>
      <c r="E49" s="730"/>
      <c r="F49" s="730"/>
      <c r="G49" s="730"/>
      <c r="H49" s="730"/>
      <c r="I49" s="730"/>
      <c r="J49" s="730"/>
      <c r="K49" s="730"/>
      <c r="L49" s="307"/>
      <c r="M49" s="722"/>
    </row>
    <row r="50" spans="1:13" ht="14.25" customHeight="1">
      <c r="A50" s="306"/>
      <c r="B50" s="731"/>
      <c r="C50" s="731"/>
      <c r="D50" s="731"/>
      <c r="E50" s="731"/>
      <c r="F50" s="731"/>
      <c r="G50" s="731"/>
      <c r="H50" s="731"/>
      <c r="I50" s="731"/>
      <c r="J50" s="731"/>
      <c r="K50" s="731"/>
      <c r="L50" s="307"/>
      <c r="M50" s="722"/>
    </row>
    <row r="51" spans="1:13" ht="14.25" customHeight="1" thickBot="1">
      <c r="A51" s="306"/>
      <c r="B51" s="197"/>
      <c r="C51" s="197"/>
      <c r="D51" s="197"/>
      <c r="E51" s="197"/>
      <c r="F51" s="197"/>
      <c r="G51" s="197"/>
      <c r="H51" s="197"/>
      <c r="I51" s="197"/>
      <c r="J51" s="308"/>
      <c r="K51" s="309"/>
      <c r="L51" s="307"/>
      <c r="M51" s="722"/>
    </row>
    <row r="52" spans="1:13" ht="16.7" customHeight="1" thickBot="1">
      <c r="A52" s="209"/>
      <c r="B52" s="74"/>
      <c r="C52" s="74"/>
      <c r="D52" s="74"/>
      <c r="E52" s="74"/>
      <c r="F52" s="74"/>
      <c r="G52" s="74"/>
      <c r="H52" s="74"/>
      <c r="I52" s="74"/>
      <c r="J52" s="692" t="s">
        <v>8</v>
      </c>
      <c r="K52" s="693"/>
      <c r="L52" s="333">
        <f ca="1">SUM(L43:L48)</f>
        <v>0</v>
      </c>
      <c r="M52" s="722"/>
    </row>
    <row r="53" spans="1:13" ht="16.7" customHeight="1">
      <c r="A53" s="209"/>
      <c r="B53" s="699" t="s">
        <v>382</v>
      </c>
      <c r="C53" s="700"/>
      <c r="D53" s="700"/>
      <c r="E53" s="700"/>
      <c r="F53" s="700"/>
      <c r="G53" s="701"/>
      <c r="H53" s="74"/>
      <c r="I53" s="74"/>
      <c r="J53" s="715" t="s">
        <v>203</v>
      </c>
      <c r="K53" s="716"/>
      <c r="L53" s="334">
        <f ca="1">+L52*16%</f>
        <v>0</v>
      </c>
      <c r="M53" s="722"/>
    </row>
    <row r="54" spans="1:13" ht="16.7" customHeight="1" thickBot="1">
      <c r="A54" s="209"/>
      <c r="B54" s="702"/>
      <c r="C54" s="703"/>
      <c r="D54" s="703"/>
      <c r="E54" s="703"/>
      <c r="F54" s="703"/>
      <c r="G54" s="704"/>
      <c r="H54" s="74"/>
      <c r="I54" s="74"/>
      <c r="J54" s="728" t="s">
        <v>189</v>
      </c>
      <c r="K54" s="729"/>
      <c r="L54" s="335">
        <f ca="1">+L53+L52</f>
        <v>0</v>
      </c>
      <c r="M54" s="722"/>
    </row>
    <row r="55" spans="1:13" s="141" customFormat="1" ht="14.25" customHeight="1" thickBot="1">
      <c r="A55" s="697"/>
      <c r="B55" s="698"/>
      <c r="C55" s="698"/>
      <c r="D55" s="698"/>
      <c r="E55" s="698"/>
      <c r="F55" s="698"/>
      <c r="G55" s="698"/>
      <c r="H55" s="698"/>
      <c r="I55" s="698"/>
      <c r="J55" s="698"/>
      <c r="K55" s="698"/>
      <c r="L55" s="698"/>
      <c r="M55" s="722"/>
    </row>
    <row r="56" spans="1:13" s="141" customFormat="1" ht="21" customHeight="1">
      <c r="A56" s="695" t="s">
        <v>234</v>
      </c>
      <c r="B56" s="696"/>
      <c r="C56" s="696"/>
      <c r="D56" s="696"/>
      <c r="E56" s="696"/>
      <c r="F56" s="696"/>
      <c r="G56" s="696"/>
      <c r="H56" s="696"/>
      <c r="I56" s="696"/>
      <c r="J56" s="696"/>
      <c r="K56" s="696"/>
      <c r="L56" s="310"/>
      <c r="M56" s="722"/>
    </row>
    <row r="57" spans="1:13" s="141" customFormat="1" ht="25.5" customHeight="1">
      <c r="A57" s="705"/>
      <c r="B57" s="706"/>
      <c r="C57" s="706"/>
      <c r="D57" s="706"/>
      <c r="E57" s="706"/>
      <c r="F57" s="706"/>
      <c r="G57" s="706"/>
      <c r="H57" s="706"/>
      <c r="I57" s="706"/>
      <c r="J57" s="706"/>
      <c r="K57" s="706"/>
      <c r="L57" s="706"/>
      <c r="M57" s="722"/>
    </row>
    <row r="58" spans="1:13" s="141" customFormat="1" ht="25.5" customHeight="1">
      <c r="A58" s="705" t="s">
        <v>239</v>
      </c>
      <c r="B58" s="706"/>
      <c r="C58" s="706"/>
      <c r="D58" s="706"/>
      <c r="E58" s="706"/>
      <c r="F58" s="706"/>
      <c r="G58" s="706"/>
      <c r="H58" s="706"/>
      <c r="I58" s="706"/>
      <c r="J58" s="706"/>
      <c r="K58" s="706"/>
      <c r="L58" s="706"/>
      <c r="M58" s="722"/>
    </row>
    <row r="59" spans="1:13" s="141" customFormat="1" ht="25.5" customHeight="1" thickBot="1">
      <c r="A59" s="279"/>
      <c r="B59" s="280"/>
      <c r="C59" s="280"/>
      <c r="D59" s="280"/>
      <c r="E59" s="280"/>
      <c r="F59" s="280"/>
      <c r="G59" s="280"/>
      <c r="H59" s="280"/>
      <c r="I59" s="280"/>
      <c r="J59" s="280"/>
      <c r="K59" s="280"/>
      <c r="L59" s="280"/>
      <c r="M59" s="722"/>
    </row>
    <row r="60" spans="1:13" s="141" customFormat="1" ht="12" customHeight="1" thickBot="1">
      <c r="A60" s="281"/>
      <c r="B60" s="282"/>
      <c r="C60" s="283"/>
      <c r="D60" s="283"/>
      <c r="E60" s="283"/>
      <c r="F60" s="707" t="s">
        <v>235</v>
      </c>
      <c r="G60" s="707"/>
      <c r="H60" s="711"/>
      <c r="I60" s="710"/>
      <c r="J60" s="283"/>
      <c r="K60" s="283"/>
      <c r="L60" s="283"/>
      <c r="M60" s="722"/>
    </row>
    <row r="61" spans="1:13" s="141" customFormat="1" ht="12" customHeight="1" thickBot="1">
      <c r="A61" s="281"/>
      <c r="B61" s="282"/>
      <c r="C61" s="283"/>
      <c r="D61" s="283"/>
      <c r="E61" s="283"/>
      <c r="F61" s="283"/>
      <c r="G61" s="283"/>
      <c r="H61" s="283"/>
      <c r="I61" s="283"/>
      <c r="J61" s="283"/>
      <c r="K61" s="283"/>
      <c r="L61" s="283"/>
      <c r="M61" s="722"/>
    </row>
    <row r="62" spans="1:13" s="141" customFormat="1" ht="20.100000000000001" customHeight="1">
      <c r="A62" s="281"/>
      <c r="B62" s="282"/>
      <c r="C62" s="283"/>
      <c r="D62" s="283"/>
      <c r="E62" s="283"/>
      <c r="F62" s="224"/>
      <c r="G62" s="225"/>
      <c r="H62" s="226"/>
      <c r="I62" s="225"/>
      <c r="J62" s="283"/>
      <c r="K62" s="283"/>
      <c r="L62" s="283"/>
      <c r="M62" s="722"/>
    </row>
    <row r="63" spans="1:13" s="141" customFormat="1" ht="20.100000000000001" customHeight="1">
      <c r="A63" s="184"/>
      <c r="B63" s="44"/>
      <c r="C63" s="146"/>
      <c r="D63" s="146"/>
      <c r="E63" s="146"/>
      <c r="F63" s="227"/>
      <c r="G63" s="228"/>
      <c r="H63" s="229"/>
      <c r="I63" s="228"/>
      <c r="J63" s="146"/>
      <c r="K63" s="146"/>
      <c r="L63" s="146"/>
      <c r="M63" s="722"/>
    </row>
    <row r="64" spans="1:13" s="141" customFormat="1" ht="20.100000000000001" customHeight="1">
      <c r="A64" s="184"/>
      <c r="B64" s="44"/>
      <c r="C64" s="146"/>
      <c r="D64" s="146"/>
      <c r="E64" s="146"/>
      <c r="F64" s="227"/>
      <c r="G64" s="228"/>
      <c r="H64" s="229"/>
      <c r="I64" s="228"/>
      <c r="J64" s="146"/>
      <c r="K64" s="146"/>
      <c r="L64" s="146"/>
      <c r="M64" s="722"/>
    </row>
    <row r="65" spans="1:13" s="141" customFormat="1" ht="20.100000000000001" customHeight="1">
      <c r="A65" s="184"/>
      <c r="B65" s="44"/>
      <c r="C65" s="146"/>
      <c r="D65" s="146"/>
      <c r="E65" s="146"/>
      <c r="F65" s="227"/>
      <c r="G65" s="228"/>
      <c r="H65" s="229"/>
      <c r="I65" s="228"/>
      <c r="J65" s="146"/>
      <c r="K65" s="146"/>
      <c r="L65" s="146"/>
      <c r="M65" s="722"/>
    </row>
    <row r="66" spans="1:13" s="141" customFormat="1" ht="20.100000000000001" customHeight="1" thickBot="1">
      <c r="A66" s="184"/>
      <c r="B66" s="44"/>
      <c r="C66" s="146"/>
      <c r="D66" s="146"/>
      <c r="E66" s="146"/>
      <c r="F66" s="230"/>
      <c r="G66" s="231"/>
      <c r="H66" s="232"/>
      <c r="I66" s="231"/>
      <c r="J66" s="146"/>
      <c r="K66" s="283"/>
      <c r="L66" s="283"/>
      <c r="M66" s="722"/>
    </row>
    <row r="67" spans="1:13" s="141" customFormat="1" ht="20.100000000000001" customHeight="1">
      <c r="A67" s="184"/>
      <c r="C67" s="712" t="s">
        <v>236</v>
      </c>
      <c r="D67" s="691"/>
      <c r="E67" s="146"/>
      <c r="F67" s="233"/>
      <c r="G67" s="234"/>
      <c r="H67" s="235"/>
      <c r="I67" s="234"/>
      <c r="J67" s="283"/>
      <c r="K67" s="690"/>
      <c r="L67" s="712" t="s">
        <v>237</v>
      </c>
      <c r="M67" s="722"/>
    </row>
    <row r="68" spans="1:13" s="141" customFormat="1" ht="20.100000000000001" customHeight="1">
      <c r="A68" s="281"/>
      <c r="C68" s="712"/>
      <c r="D68" s="691"/>
      <c r="E68" s="283"/>
      <c r="F68" s="221"/>
      <c r="G68" s="222"/>
      <c r="H68" s="223"/>
      <c r="I68" s="222"/>
      <c r="J68" s="283"/>
      <c r="K68" s="691"/>
      <c r="L68" s="712"/>
      <c r="M68" s="722"/>
    </row>
    <row r="69" spans="1:13" s="141" customFormat="1" ht="20.100000000000001" customHeight="1">
      <c r="A69" s="284"/>
      <c r="B69" s="285"/>
      <c r="C69" s="283"/>
      <c r="D69" s="283"/>
      <c r="E69" s="283"/>
      <c r="F69" s="221"/>
      <c r="G69" s="222"/>
      <c r="H69" s="223"/>
      <c r="I69" s="222"/>
      <c r="J69" s="283"/>
      <c r="K69" s="283"/>
      <c r="L69" s="283"/>
      <c r="M69" s="722"/>
    </row>
    <row r="70" spans="1:13" s="141" customFormat="1" ht="20.100000000000001" customHeight="1">
      <c r="A70" s="281"/>
      <c r="B70" s="282"/>
      <c r="C70" s="283"/>
      <c r="D70" s="283"/>
      <c r="E70" s="283"/>
      <c r="F70" s="221"/>
      <c r="G70" s="222"/>
      <c r="H70" s="223"/>
      <c r="I70" s="222"/>
      <c r="J70" s="283"/>
      <c r="K70" s="283"/>
      <c r="L70" s="283"/>
      <c r="M70" s="722"/>
    </row>
    <row r="71" spans="1:13" s="141" customFormat="1" ht="20.100000000000001" customHeight="1" thickBot="1">
      <c r="A71" s="281"/>
      <c r="B71" s="282"/>
      <c r="C71" s="283"/>
      <c r="D71" s="283"/>
      <c r="E71" s="283"/>
      <c r="F71" s="236"/>
      <c r="G71" s="237"/>
      <c r="H71" s="238"/>
      <c r="I71" s="237"/>
      <c r="J71" s="283"/>
      <c r="K71" s="283"/>
      <c r="L71" s="283"/>
      <c r="M71" s="722"/>
    </row>
    <row r="72" spans="1:13" s="141" customFormat="1" ht="20.100000000000001" customHeight="1">
      <c r="A72" s="281"/>
      <c r="B72" s="282"/>
      <c r="C72" s="283"/>
      <c r="D72" s="283"/>
      <c r="E72" s="283"/>
      <c r="F72" s="283"/>
      <c r="G72" s="707" t="s">
        <v>238</v>
      </c>
      <c r="H72" s="707"/>
      <c r="I72" s="283"/>
      <c r="J72" s="283"/>
      <c r="K72" s="283"/>
      <c r="L72" s="283"/>
      <c r="M72" s="722"/>
    </row>
    <row r="73" spans="1:13" s="141" customFormat="1" ht="12" customHeight="1" thickBot="1">
      <c r="A73" s="281"/>
      <c r="B73" s="282"/>
      <c r="C73" s="283"/>
      <c r="D73" s="283"/>
      <c r="E73" s="283"/>
      <c r="F73" s="283"/>
      <c r="G73" s="283"/>
      <c r="H73" s="283"/>
      <c r="I73" s="283"/>
      <c r="J73" s="283"/>
      <c r="K73" s="283"/>
      <c r="L73" s="283"/>
      <c r="M73" s="722"/>
    </row>
    <row r="74" spans="1:13" s="141" customFormat="1" ht="24" customHeight="1" thickBot="1">
      <c r="A74" s="281"/>
      <c r="B74" s="282"/>
      <c r="C74" s="283"/>
      <c r="D74" s="283"/>
      <c r="E74" s="283"/>
      <c r="F74" s="707" t="s">
        <v>40</v>
      </c>
      <c r="G74" s="708"/>
      <c r="H74" s="709"/>
      <c r="I74" s="710"/>
      <c r="J74" s="283"/>
      <c r="K74" s="283"/>
      <c r="L74" s="283"/>
      <c r="M74" s="722"/>
    </row>
    <row r="75" spans="1:13" s="141" customFormat="1" ht="15" customHeight="1">
      <c r="A75" s="184"/>
      <c r="B75" s="44"/>
      <c r="C75" s="44"/>
      <c r="D75" s="44"/>
      <c r="E75" s="44"/>
      <c r="F75" s="44"/>
      <c r="G75" s="44"/>
      <c r="H75" s="44"/>
      <c r="I75" s="44"/>
      <c r="J75" s="44"/>
      <c r="K75" s="44"/>
      <c r="L75" s="44"/>
      <c r="M75" s="722"/>
    </row>
    <row r="76" spans="1:13" s="141" customFormat="1" ht="21" customHeight="1">
      <c r="A76" s="663" t="s">
        <v>204</v>
      </c>
      <c r="B76" s="664"/>
      <c r="C76" s="664"/>
      <c r="D76" s="664"/>
      <c r="E76" s="664"/>
      <c r="F76" s="664"/>
      <c r="G76" s="664"/>
      <c r="H76" s="664"/>
      <c r="I76" s="664"/>
      <c r="J76" s="664"/>
      <c r="K76" s="664"/>
      <c r="L76" s="664"/>
      <c r="M76" s="722"/>
    </row>
    <row r="77" spans="1:13" s="141" customFormat="1" ht="13.5" customHeight="1">
      <c r="A77" s="679" t="s">
        <v>457</v>
      </c>
      <c r="B77" s="679"/>
      <c r="C77" s="679"/>
      <c r="D77" s="679"/>
      <c r="E77" s="679"/>
      <c r="F77" s="679"/>
      <c r="G77" s="679"/>
      <c r="H77" s="679"/>
      <c r="I77" s="679"/>
      <c r="J77" s="679"/>
      <c r="K77" s="679"/>
      <c r="L77" s="680"/>
      <c r="M77" s="722"/>
    </row>
    <row r="78" spans="1:13" s="141" customFormat="1" ht="12" customHeight="1">
      <c r="A78" s="679" t="s">
        <v>458</v>
      </c>
      <c r="B78" s="679"/>
      <c r="C78" s="679"/>
      <c r="D78" s="679"/>
      <c r="E78" s="679"/>
      <c r="F78" s="679"/>
      <c r="G78" s="679"/>
      <c r="H78" s="679"/>
      <c r="I78" s="679"/>
      <c r="J78" s="679"/>
      <c r="K78" s="679"/>
      <c r="L78" s="680"/>
      <c r="M78" s="722"/>
    </row>
    <row r="79" spans="1:13" s="141" customFormat="1" ht="12" customHeight="1">
      <c r="A79" s="679" t="s">
        <v>459</v>
      </c>
      <c r="B79" s="679"/>
      <c r="C79" s="679"/>
      <c r="D79" s="679"/>
      <c r="E79" s="679"/>
      <c r="F79" s="679"/>
      <c r="G79" s="679"/>
      <c r="H79" s="679"/>
      <c r="I79" s="679"/>
      <c r="J79" s="679"/>
      <c r="K79" s="679"/>
      <c r="L79" s="680"/>
      <c r="M79" s="722"/>
    </row>
    <row r="80" spans="1:13" s="141" customFormat="1" ht="15" customHeight="1">
      <c r="A80" s="679" t="s">
        <v>460</v>
      </c>
      <c r="B80" s="679"/>
      <c r="C80" s="679"/>
      <c r="D80" s="679"/>
      <c r="E80" s="679"/>
      <c r="F80" s="679"/>
      <c r="G80" s="679"/>
      <c r="H80" s="679"/>
      <c r="I80" s="679"/>
      <c r="J80" s="679"/>
      <c r="K80" s="679"/>
      <c r="L80" s="680"/>
      <c r="M80" s="722"/>
    </row>
    <row r="81" spans="1:13" s="141" customFormat="1" ht="15" customHeight="1">
      <c r="A81" s="655" t="s">
        <v>461</v>
      </c>
      <c r="B81" s="655"/>
      <c r="C81" s="655"/>
      <c r="D81" s="655"/>
      <c r="E81" s="655"/>
      <c r="F81" s="655"/>
      <c r="G81" s="655"/>
      <c r="H81" s="655"/>
      <c r="I81" s="655"/>
      <c r="J81" s="655"/>
      <c r="K81" s="655"/>
      <c r="L81" s="614"/>
      <c r="M81" s="722"/>
    </row>
    <row r="82" spans="1:13" s="141" customFormat="1">
      <c r="A82" s="655" t="s">
        <v>462</v>
      </c>
      <c r="B82" s="655"/>
      <c r="C82" s="655"/>
      <c r="D82" s="655"/>
      <c r="E82" s="655"/>
      <c r="F82" s="655"/>
      <c r="G82" s="655"/>
      <c r="H82" s="655"/>
      <c r="I82" s="655"/>
      <c r="J82" s="655"/>
      <c r="K82" s="655"/>
      <c r="L82" s="614"/>
      <c r="M82" s="722"/>
    </row>
    <row r="83" spans="1:13" s="141" customFormat="1" ht="15" customHeight="1">
      <c r="A83" s="679" t="s">
        <v>463</v>
      </c>
      <c r="B83" s="679"/>
      <c r="C83" s="679"/>
      <c r="D83" s="679"/>
      <c r="E83" s="679"/>
      <c r="F83" s="679"/>
      <c r="G83" s="679"/>
      <c r="H83" s="679"/>
      <c r="I83" s="679"/>
      <c r="J83" s="679"/>
      <c r="K83" s="679"/>
      <c r="L83" s="680"/>
      <c r="M83" s="722"/>
    </row>
    <row r="84" spans="1:13" s="141" customFormat="1" ht="15" customHeight="1">
      <c r="A84" s="713" t="s">
        <v>464</v>
      </c>
      <c r="B84" s="713"/>
      <c r="C84" s="713"/>
      <c r="D84" s="713"/>
      <c r="E84" s="713"/>
      <c r="F84" s="713"/>
      <c r="G84" s="713"/>
      <c r="H84" s="713"/>
      <c r="I84" s="713"/>
      <c r="J84" s="713"/>
      <c r="K84" s="713"/>
      <c r="L84" s="714"/>
      <c r="M84" s="722"/>
    </row>
    <row r="85" spans="1:13" s="141" customFormat="1" ht="15" customHeight="1">
      <c r="A85" s="679" t="s">
        <v>465</v>
      </c>
      <c r="B85" s="679"/>
      <c r="C85" s="679"/>
      <c r="D85" s="679"/>
      <c r="E85" s="679"/>
      <c r="F85" s="679"/>
      <c r="G85" s="679"/>
      <c r="H85" s="679"/>
      <c r="I85" s="679"/>
      <c r="J85" s="679"/>
      <c r="K85" s="679"/>
      <c r="L85" s="680"/>
      <c r="M85" s="722"/>
    </row>
    <row r="86" spans="1:13" s="141" customFormat="1" ht="15" customHeight="1">
      <c r="A86" s="679" t="s">
        <v>466</v>
      </c>
      <c r="B86" s="679"/>
      <c r="C86" s="679"/>
      <c r="D86" s="679"/>
      <c r="E86" s="679"/>
      <c r="F86" s="679"/>
      <c r="G86" s="679"/>
      <c r="H86" s="679"/>
      <c r="I86" s="679"/>
      <c r="J86" s="679"/>
      <c r="K86" s="679"/>
      <c r="L86" s="680"/>
      <c r="M86" s="722"/>
    </row>
    <row r="87" spans="1:13" s="141" customFormat="1">
      <c r="A87" s="679" t="s">
        <v>467</v>
      </c>
      <c r="B87" s="679"/>
      <c r="C87" s="679"/>
      <c r="D87" s="679"/>
      <c r="E87" s="679"/>
      <c r="F87" s="679"/>
      <c r="G87" s="679"/>
      <c r="H87" s="679"/>
      <c r="I87" s="679"/>
      <c r="J87" s="679"/>
      <c r="K87" s="679"/>
      <c r="L87" s="680"/>
      <c r="M87" s="722"/>
    </row>
    <row r="88" spans="1:13" s="141" customFormat="1" ht="26.25" customHeight="1">
      <c r="A88" s="655" t="s">
        <v>468</v>
      </c>
      <c r="B88" s="655"/>
      <c r="C88" s="655"/>
      <c r="D88" s="655"/>
      <c r="E88" s="655"/>
      <c r="F88" s="655"/>
      <c r="G88" s="655"/>
      <c r="H88" s="655"/>
      <c r="I88" s="655"/>
      <c r="J88" s="655"/>
      <c r="K88" s="655"/>
      <c r="L88" s="614"/>
      <c r="M88" s="722"/>
    </row>
    <row r="89" spans="1:13" s="141" customFormat="1" ht="15" customHeight="1">
      <c r="A89" s="655" t="s">
        <v>469</v>
      </c>
      <c r="B89" s="655"/>
      <c r="C89" s="655"/>
      <c r="D89" s="655"/>
      <c r="E89" s="655"/>
      <c r="F89" s="655"/>
      <c r="G89" s="655"/>
      <c r="H89" s="655"/>
      <c r="I89" s="655"/>
      <c r="J89" s="655"/>
      <c r="K89" s="655"/>
      <c r="L89" s="614"/>
      <c r="M89" s="722"/>
    </row>
    <row r="90" spans="1:13" s="141" customFormat="1" ht="15" customHeight="1">
      <c r="A90" s="666" t="s">
        <v>449</v>
      </c>
      <c r="B90" s="667"/>
      <c r="C90" s="667"/>
      <c r="D90" s="667"/>
      <c r="E90" s="667"/>
      <c r="F90" s="667"/>
      <c r="G90" s="667"/>
      <c r="H90" s="667"/>
      <c r="I90" s="667"/>
      <c r="J90" s="667"/>
      <c r="K90" s="667"/>
      <c r="L90" s="668"/>
      <c r="M90" s="722"/>
    </row>
    <row r="91" spans="1:13" s="141" customFormat="1" ht="17.25" customHeight="1" thickBot="1">
      <c r="A91" s="638"/>
      <c r="B91" s="639"/>
      <c r="C91" s="639"/>
      <c r="D91" s="639"/>
      <c r="E91" s="639"/>
      <c r="F91" s="639"/>
      <c r="G91" s="639"/>
      <c r="H91" s="639"/>
      <c r="I91" s="639"/>
      <c r="J91" s="639"/>
      <c r="K91" s="639"/>
      <c r="L91" s="639"/>
      <c r="M91" s="722"/>
    </row>
    <row r="92" spans="1:13" ht="35.25" customHeight="1">
      <c r="A92" s="502" t="s">
        <v>177</v>
      </c>
      <c r="B92" s="503"/>
      <c r="C92" s="503"/>
      <c r="D92" s="503"/>
      <c r="E92" s="503"/>
      <c r="F92" s="503"/>
      <c r="G92" s="503"/>
      <c r="H92" s="503"/>
      <c r="I92" s="503"/>
      <c r="J92" s="503"/>
      <c r="K92" s="503"/>
      <c r="L92" s="503"/>
      <c r="M92" s="722"/>
    </row>
    <row r="93" spans="1:13" ht="18.75" thickBot="1">
      <c r="A93" s="504" t="s">
        <v>30</v>
      </c>
      <c r="B93" s="505"/>
      <c r="C93" s="505"/>
      <c r="D93" s="505"/>
      <c r="E93" s="505"/>
      <c r="F93" s="505"/>
      <c r="G93" s="505"/>
      <c r="H93" s="505"/>
      <c r="I93" s="505"/>
      <c r="J93" s="505"/>
      <c r="K93" s="505"/>
      <c r="L93" s="505"/>
      <c r="M93" s="723"/>
    </row>
  </sheetData>
  <sheetProtection algorithmName="SHA-512" hashValue="sYYtHYkzPAKxHNmdKJUEzIHAnUXoMDrwhsRmKAVFrymMjZjApf3c7gtRx8qfppeOl85NFwHOKfFWEKm2FGh9Sg==" saltValue="WpBXUOL20QfU2HVqUdZ0cg==" spinCount="100000" sheet="1" objects="1" scenarios="1"/>
  <mergeCells count="86">
    <mergeCell ref="K2:M3"/>
    <mergeCell ref="E3:I3"/>
    <mergeCell ref="E4:I4"/>
    <mergeCell ref="A5:M5"/>
    <mergeCell ref="H6:I6"/>
    <mergeCell ref="J6:L6"/>
    <mergeCell ref="M6:M93"/>
    <mergeCell ref="A7:L7"/>
    <mergeCell ref="D8:H8"/>
    <mergeCell ref="K8:L8"/>
    <mergeCell ref="D9:H9"/>
    <mergeCell ref="K9:L10"/>
    <mergeCell ref="D10:H10"/>
    <mergeCell ref="D11:H11"/>
    <mergeCell ref="J11:L11"/>
    <mergeCell ref="D12:H12"/>
    <mergeCell ref="I12:J12"/>
    <mergeCell ref="A22:L22"/>
    <mergeCell ref="A23:L23"/>
    <mergeCell ref="D13:H13"/>
    <mergeCell ref="J13:L13"/>
    <mergeCell ref="D14:H14"/>
    <mergeCell ref="J14:L14"/>
    <mergeCell ref="D15:H15"/>
    <mergeCell ref="B21:F21"/>
    <mergeCell ref="J15:L15"/>
    <mergeCell ref="G25:G26"/>
    <mergeCell ref="H25:L26"/>
    <mergeCell ref="A17:L17"/>
    <mergeCell ref="A18:K18"/>
    <mergeCell ref="B19:C19"/>
    <mergeCell ref="H19:L19"/>
    <mergeCell ref="K20:L20"/>
    <mergeCell ref="B27:C27"/>
    <mergeCell ref="H27:L27"/>
    <mergeCell ref="A55:L55"/>
    <mergeCell ref="A37:L39"/>
    <mergeCell ref="B41:K41"/>
    <mergeCell ref="B42:I42"/>
    <mergeCell ref="I29:L29"/>
    <mergeCell ref="I30:L30"/>
    <mergeCell ref="A33:G35"/>
    <mergeCell ref="I33:L33"/>
    <mergeCell ref="I34:L35"/>
    <mergeCell ref="A36:L36"/>
    <mergeCell ref="B49:K50"/>
    <mergeCell ref="J52:K52"/>
    <mergeCell ref="B53:G54"/>
    <mergeCell ref="J53:K53"/>
    <mergeCell ref="J54:K54"/>
    <mergeCell ref="A78:L78"/>
    <mergeCell ref="A56:K56"/>
    <mergeCell ref="A57:L57"/>
    <mergeCell ref="A58:L58"/>
    <mergeCell ref="F60:G60"/>
    <mergeCell ref="H60:I60"/>
    <mergeCell ref="C67:C68"/>
    <mergeCell ref="D67:D68"/>
    <mergeCell ref="K67:K68"/>
    <mergeCell ref="L67:L68"/>
    <mergeCell ref="G72:H72"/>
    <mergeCell ref="F74:G74"/>
    <mergeCell ref="H74:I74"/>
    <mergeCell ref="A76:L76"/>
    <mergeCell ref="A77:L77"/>
    <mergeCell ref="A88:L88"/>
    <mergeCell ref="A79:L79"/>
    <mergeCell ref="A80:L80"/>
    <mergeCell ref="A81:L81"/>
    <mergeCell ref="A82:L82"/>
    <mergeCell ref="A91:L91"/>
    <mergeCell ref="A92:L92"/>
    <mergeCell ref="A93:L93"/>
    <mergeCell ref="B43:I43"/>
    <mergeCell ref="B44:I44"/>
    <mergeCell ref="B45:I45"/>
    <mergeCell ref="B46:I46"/>
    <mergeCell ref="B47:I47"/>
    <mergeCell ref="B48:I48"/>
    <mergeCell ref="A89:L89"/>
    <mergeCell ref="A90:L90"/>
    <mergeCell ref="A83:L83"/>
    <mergeCell ref="A84:L84"/>
    <mergeCell ref="A85:L85"/>
    <mergeCell ref="A86:L86"/>
    <mergeCell ref="A87:L87"/>
  </mergeCells>
  <printOptions horizontalCentered="1"/>
  <pageMargins left="0.39370078740157483" right="0.39370078740157483" top="0.78740157480314965" bottom="1.5748031496062993" header="0.11811023622047245" footer="0"/>
  <pageSetup scale="65" fitToHeight="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C000"/>
  </sheetPr>
  <dimension ref="A1:Q90"/>
  <sheetViews>
    <sheetView showGridLines="0" zoomScaleNormal="100" zoomScaleSheetLayoutView="90" workbookViewId="0"/>
  </sheetViews>
  <sheetFormatPr baseColWidth="10" defaultRowHeight="12"/>
  <cols>
    <col min="1" max="1" width="11" style="30" customWidth="1"/>
    <col min="2" max="4" width="9.28515625" style="30" customWidth="1"/>
    <col min="5" max="11" width="11.42578125" style="30" customWidth="1"/>
    <col min="12" max="12" width="14.28515625" style="30" customWidth="1"/>
    <col min="13" max="13" width="7.7109375" style="30" customWidth="1"/>
    <col min="14" max="16384" width="11.42578125" style="30"/>
  </cols>
  <sheetData>
    <row r="1" spans="1:13" s="33" customFormat="1" ht="45" customHeight="1">
      <c r="A1" s="32"/>
      <c r="B1" s="32"/>
      <c r="C1" s="32"/>
      <c r="D1" s="29"/>
      <c r="E1" s="29"/>
      <c r="F1" s="29"/>
      <c r="G1" s="29"/>
      <c r="H1" s="29"/>
      <c r="I1" s="29"/>
      <c r="J1" s="29"/>
      <c r="K1" s="29"/>
      <c r="L1" s="29"/>
      <c r="M1" s="29"/>
    </row>
    <row r="2" spans="1:13" s="33" customFormat="1" ht="15" customHeight="1">
      <c r="A2" s="30"/>
      <c r="B2" s="30"/>
      <c r="C2" s="30"/>
      <c r="D2" s="30"/>
      <c r="E2" s="34"/>
      <c r="F2" s="35"/>
      <c r="G2" s="35"/>
      <c r="H2" s="35"/>
      <c r="I2" s="35"/>
      <c r="J2" s="35"/>
      <c r="K2" s="524"/>
      <c r="L2" s="524"/>
      <c r="M2" s="524"/>
    </row>
    <row r="3" spans="1:13" s="33" customFormat="1" ht="15" customHeight="1">
      <c r="A3" s="30"/>
      <c r="B3" s="30"/>
      <c r="C3" s="30"/>
      <c r="D3" s="36"/>
      <c r="E3" s="754" t="s">
        <v>255</v>
      </c>
      <c r="F3" s="754"/>
      <c r="G3" s="754"/>
      <c r="H3" s="754"/>
      <c r="I3" s="754"/>
      <c r="J3" s="754"/>
      <c r="K3" s="524"/>
      <c r="L3" s="524"/>
      <c r="M3" s="524"/>
    </row>
    <row r="4" spans="1:13" s="33" customFormat="1" ht="30" customHeight="1" thickBot="1">
      <c r="A4" s="30"/>
      <c r="B4" s="30"/>
      <c r="C4" s="30"/>
      <c r="D4" s="30"/>
      <c r="E4" s="465" t="s">
        <v>256</v>
      </c>
      <c r="F4" s="465"/>
      <c r="G4" s="465"/>
      <c r="H4" s="465"/>
      <c r="I4" s="465"/>
      <c r="J4" s="465"/>
      <c r="K4" s="34"/>
      <c r="L4" s="37"/>
      <c r="M4" s="30"/>
    </row>
    <row r="5" spans="1:13" s="33" customFormat="1" ht="36.75" customHeight="1" thickBot="1">
      <c r="A5" s="363" t="str">
        <f>'Electric Services'!$A$5</f>
        <v xml:space="preserve">No outside food or drinks is allowed for own or third party consumption during the mounting phase, event and dismounting phase. </v>
      </c>
      <c r="B5" s="364"/>
      <c r="C5" s="364"/>
      <c r="D5" s="364"/>
      <c r="E5" s="364"/>
      <c r="F5" s="364"/>
      <c r="G5" s="364"/>
      <c r="H5" s="364"/>
      <c r="I5" s="364"/>
      <c r="J5" s="364"/>
      <c r="K5" s="364"/>
      <c r="L5" s="364"/>
      <c r="M5" s="365"/>
    </row>
    <row r="6" spans="1:13" s="33" customFormat="1" ht="12.75" customHeight="1">
      <c r="A6" s="180" t="s">
        <v>37</v>
      </c>
      <c r="B6" s="39" t="str">
        <f>+'DATOS MAESTROS'!$B$3</f>
        <v>GLASSTECH MEXICO 2025</v>
      </c>
      <c r="C6" s="40"/>
      <c r="D6" s="40"/>
      <c r="E6" s="40"/>
      <c r="F6" s="40"/>
      <c r="G6" s="41"/>
      <c r="H6" s="366" t="s">
        <v>38</v>
      </c>
      <c r="I6" s="367"/>
      <c r="J6" s="368" t="str">
        <f>+'DATOS MAESTROS'!$B$4</f>
        <v>july 16 - 18, 2025</v>
      </c>
      <c r="K6" s="369"/>
      <c r="L6" s="369"/>
      <c r="M6" s="734" t="s">
        <v>257</v>
      </c>
    </row>
    <row r="7" spans="1:13" s="33" customFormat="1" ht="15.75" thickBot="1">
      <c r="A7" s="373" t="s">
        <v>39</v>
      </c>
      <c r="B7" s="374"/>
      <c r="C7" s="374"/>
      <c r="D7" s="374"/>
      <c r="E7" s="374"/>
      <c r="F7" s="374"/>
      <c r="G7" s="374"/>
      <c r="H7" s="374"/>
      <c r="I7" s="374"/>
      <c r="J7" s="374"/>
      <c r="K7" s="374"/>
      <c r="L7" s="374"/>
      <c r="M7" s="735"/>
    </row>
    <row r="8" spans="1:13" s="33" customFormat="1" ht="13.5" thickBot="1">
      <c r="A8" s="181" t="s">
        <v>41</v>
      </c>
      <c r="B8" s="42"/>
      <c r="C8" s="42"/>
      <c r="D8" s="375"/>
      <c r="E8" s="375"/>
      <c r="F8" s="375"/>
      <c r="G8" s="375"/>
      <c r="H8" s="375"/>
      <c r="I8" s="43"/>
      <c r="J8" s="43"/>
      <c r="K8" s="376" t="s">
        <v>40</v>
      </c>
      <c r="L8" s="377"/>
      <c r="M8" s="735"/>
    </row>
    <row r="9" spans="1:13" s="33" customFormat="1" ht="12.75">
      <c r="A9" s="182" t="s">
        <v>42</v>
      </c>
      <c r="B9" s="44"/>
      <c r="C9" s="44"/>
      <c r="D9" s="361"/>
      <c r="E9" s="361"/>
      <c r="F9" s="361"/>
      <c r="G9" s="361"/>
      <c r="H9" s="361"/>
      <c r="I9" s="43"/>
      <c r="J9" s="43"/>
      <c r="K9" s="357"/>
      <c r="L9" s="358"/>
      <c r="M9" s="735"/>
    </row>
    <row r="10" spans="1:13" s="33" customFormat="1" ht="13.5" thickBot="1">
      <c r="A10" s="182" t="s">
        <v>43</v>
      </c>
      <c r="B10" s="44"/>
      <c r="C10" s="44"/>
      <c r="D10" s="361"/>
      <c r="E10" s="361"/>
      <c r="F10" s="361"/>
      <c r="G10" s="361"/>
      <c r="H10" s="361"/>
      <c r="I10" s="43"/>
      <c r="J10" s="43"/>
      <c r="K10" s="359"/>
      <c r="L10" s="360"/>
      <c r="M10" s="735"/>
    </row>
    <row r="11" spans="1:13" s="33" customFormat="1" ht="12.75">
      <c r="A11" s="182" t="s">
        <v>44</v>
      </c>
      <c r="B11" s="44"/>
      <c r="C11" s="44"/>
      <c r="D11" s="361"/>
      <c r="E11" s="361"/>
      <c r="F11" s="361"/>
      <c r="G11" s="361"/>
      <c r="H11" s="361"/>
      <c r="I11" s="45" t="s">
        <v>181</v>
      </c>
      <c r="J11" s="362"/>
      <c r="K11" s="362"/>
      <c r="L11" s="362"/>
      <c r="M11" s="735"/>
    </row>
    <row r="12" spans="1:13" s="33" customFormat="1" ht="12.75">
      <c r="A12" s="182" t="s">
        <v>45</v>
      </c>
      <c r="B12" s="44"/>
      <c r="C12" s="44"/>
      <c r="D12" s="361"/>
      <c r="E12" s="361"/>
      <c r="F12" s="361"/>
      <c r="G12" s="361"/>
      <c r="H12" s="361"/>
      <c r="I12" s="658" t="s">
        <v>50</v>
      </c>
      <c r="J12" s="658"/>
      <c r="K12" s="241"/>
      <c r="L12" s="241"/>
      <c r="M12" s="735"/>
    </row>
    <row r="13" spans="1:13" s="33" customFormat="1" ht="12.75">
      <c r="A13" s="182" t="s">
        <v>46</v>
      </c>
      <c r="B13" s="44"/>
      <c r="C13" s="44"/>
      <c r="D13" s="361"/>
      <c r="E13" s="361"/>
      <c r="F13" s="361"/>
      <c r="G13" s="361"/>
      <c r="H13" s="361"/>
      <c r="I13" s="45" t="s">
        <v>51</v>
      </c>
      <c r="J13" s="362"/>
      <c r="K13" s="362"/>
      <c r="L13" s="362"/>
      <c r="M13" s="735"/>
    </row>
    <row r="14" spans="1:13" s="33" customFormat="1" ht="12.75">
      <c r="A14" s="182" t="s">
        <v>47</v>
      </c>
      <c r="B14" s="44"/>
      <c r="C14" s="44"/>
      <c r="D14" s="361"/>
      <c r="E14" s="361"/>
      <c r="F14" s="361"/>
      <c r="G14" s="361"/>
      <c r="H14" s="361"/>
      <c r="I14" s="45" t="s">
        <v>5</v>
      </c>
      <c r="J14" s="362"/>
      <c r="K14" s="362"/>
      <c r="L14" s="362"/>
      <c r="M14" s="735"/>
    </row>
    <row r="15" spans="1:13" s="33" customFormat="1" ht="12.75">
      <c r="A15" s="182" t="s">
        <v>48</v>
      </c>
      <c r="B15" s="44"/>
      <c r="C15" s="44"/>
      <c r="D15" s="361"/>
      <c r="E15" s="361"/>
      <c r="F15" s="361"/>
      <c r="G15" s="361"/>
      <c r="H15" s="361"/>
      <c r="I15" s="43"/>
      <c r="J15" s="658"/>
      <c r="K15" s="658"/>
      <c r="L15" s="658"/>
      <c r="M15" s="735"/>
    </row>
    <row r="16" spans="1:13" s="33" customFormat="1" ht="12.75">
      <c r="A16" s="44"/>
      <c r="B16" s="44"/>
      <c r="C16" s="44"/>
      <c r="D16" s="43"/>
      <c r="E16" s="43"/>
      <c r="F16" s="43"/>
      <c r="G16" s="43"/>
      <c r="H16" s="43"/>
      <c r="I16" s="44"/>
      <c r="J16" s="44"/>
      <c r="K16" s="44"/>
      <c r="L16" s="43"/>
      <c r="M16" s="735"/>
    </row>
    <row r="17" spans="1:13" s="33" customFormat="1" ht="15" customHeight="1">
      <c r="A17" s="389" t="s">
        <v>52</v>
      </c>
      <c r="B17" s="390"/>
      <c r="C17" s="390"/>
      <c r="D17" s="390"/>
      <c r="E17" s="390"/>
      <c r="F17" s="390"/>
      <c r="G17" s="390"/>
      <c r="H17" s="390"/>
      <c r="I17" s="390"/>
      <c r="J17" s="390"/>
      <c r="K17" s="390"/>
      <c r="L17" s="390"/>
      <c r="M17" s="735"/>
    </row>
    <row r="18" spans="1:13" s="33" customFormat="1" ht="15" customHeight="1">
      <c r="A18" s="621" t="s">
        <v>369</v>
      </c>
      <c r="B18" s="622"/>
      <c r="C18" s="622"/>
      <c r="D18" s="622"/>
      <c r="E18" s="622"/>
      <c r="F18" s="622"/>
      <c r="G18" s="622"/>
      <c r="H18" s="622"/>
      <c r="I18" s="622"/>
      <c r="J18" s="622"/>
      <c r="K18" s="622"/>
      <c r="L18" s="332">
        <f>+'DATOS MAESTROS'!$B$5</f>
        <v>45832</v>
      </c>
      <c r="M18" s="735"/>
    </row>
    <row r="19" spans="1:13" s="33" customFormat="1" ht="12.75" customHeight="1">
      <c r="A19" s="189" t="s">
        <v>53</v>
      </c>
      <c r="B19" s="43" t="s">
        <v>357</v>
      </c>
      <c r="C19" s="43"/>
      <c r="D19" s="278" t="s">
        <v>368</v>
      </c>
      <c r="E19" s="43">
        <v>36314909</v>
      </c>
      <c r="F19" s="63"/>
      <c r="G19" s="74" t="s">
        <v>61</v>
      </c>
      <c r="H19" s="397" t="s">
        <v>300</v>
      </c>
      <c r="I19" s="397"/>
      <c r="J19" s="397"/>
      <c r="K19" s="397"/>
      <c r="L19" s="397"/>
      <c r="M19" s="735"/>
    </row>
    <row r="20" spans="1:13" s="33" customFormat="1" ht="12.75">
      <c r="A20" s="331" t="s">
        <v>383</v>
      </c>
      <c r="B20" s="43" t="s">
        <v>57</v>
      </c>
      <c r="C20" s="43"/>
      <c r="D20" s="48"/>
      <c r="E20" s="43"/>
      <c r="F20" s="49"/>
      <c r="G20" s="278" t="s">
        <v>353</v>
      </c>
      <c r="H20" s="278"/>
      <c r="I20" s="278"/>
      <c r="J20" s="316">
        <f>+'DATOS MAESTROS'!B6</f>
        <v>45847</v>
      </c>
      <c r="K20" s="395"/>
      <c r="L20" s="613"/>
      <c r="M20" s="735"/>
    </row>
    <row r="21" spans="1:13" s="33" customFormat="1" ht="12.75" customHeight="1">
      <c r="A21" s="189" t="s">
        <v>384</v>
      </c>
      <c r="B21" s="62" t="s">
        <v>55</v>
      </c>
      <c r="C21" s="62"/>
      <c r="D21" s="63"/>
      <c r="E21" s="63"/>
      <c r="F21" s="63"/>
      <c r="G21" s="43"/>
      <c r="H21" s="43"/>
      <c r="I21" s="43"/>
      <c r="J21" s="50"/>
      <c r="K21" s="50"/>
      <c r="L21" s="43"/>
      <c r="M21" s="735"/>
    </row>
    <row r="22" spans="1:13" s="33" customFormat="1" ht="15">
      <c r="A22" s="389" t="s">
        <v>59</v>
      </c>
      <c r="B22" s="390"/>
      <c r="C22" s="390"/>
      <c r="D22" s="390"/>
      <c r="E22" s="390"/>
      <c r="F22" s="390"/>
      <c r="G22" s="390"/>
      <c r="H22" s="390"/>
      <c r="I22" s="390"/>
      <c r="J22" s="390"/>
      <c r="K22" s="390"/>
      <c r="L22" s="390"/>
      <c r="M22" s="735"/>
    </row>
    <row r="23" spans="1:13" s="33" customFormat="1" ht="12.75">
      <c r="A23" s="755" t="s">
        <v>60</v>
      </c>
      <c r="B23" s="756"/>
      <c r="C23" s="756"/>
      <c r="D23" s="756"/>
      <c r="E23" s="756"/>
      <c r="F23" s="756"/>
      <c r="G23" s="756"/>
      <c r="H23" s="756"/>
      <c r="I23" s="756"/>
      <c r="J23" s="756"/>
      <c r="K23" s="756"/>
      <c r="L23" s="756"/>
      <c r="M23" s="735"/>
    </row>
    <row r="24" spans="1:13" s="33" customFormat="1" ht="13.5" thickBot="1">
      <c r="A24" s="330" t="s">
        <v>61</v>
      </c>
      <c r="B24" s="43" t="s">
        <v>9</v>
      </c>
      <c r="C24" s="43"/>
      <c r="D24" s="43"/>
      <c r="E24" s="43"/>
      <c r="F24" s="43"/>
      <c r="G24" s="43"/>
      <c r="H24" s="51"/>
      <c r="I24" s="51"/>
      <c r="J24" s="43"/>
      <c r="K24" s="43"/>
      <c r="L24" s="43"/>
      <c r="M24" s="735"/>
    </row>
    <row r="25" spans="1:13" s="33" customFormat="1" ht="12.75">
      <c r="A25" s="186"/>
      <c r="B25" s="52"/>
      <c r="C25" s="52"/>
      <c r="D25" s="53"/>
      <c r="E25" s="53"/>
      <c r="F25" s="44"/>
      <c r="G25" s="403" t="s">
        <v>62</v>
      </c>
      <c r="H25" s="404"/>
      <c r="I25" s="405"/>
      <c r="J25" s="405"/>
      <c r="K25" s="405"/>
      <c r="L25" s="405"/>
      <c r="M25" s="735"/>
    </row>
    <row r="26" spans="1:13" s="33" customFormat="1" ht="13.5" thickBot="1">
      <c r="A26" s="184"/>
      <c r="B26" s="44"/>
      <c r="C26" s="44"/>
      <c r="D26" s="43"/>
      <c r="E26" s="43"/>
      <c r="F26" s="43"/>
      <c r="G26" s="403"/>
      <c r="H26" s="406"/>
      <c r="I26" s="407"/>
      <c r="J26" s="407"/>
      <c r="K26" s="407"/>
      <c r="L26" s="407"/>
      <c r="M26" s="735"/>
    </row>
    <row r="27" spans="1:13" s="33" customFormat="1" ht="12.75" customHeight="1">
      <c r="A27" s="184"/>
      <c r="B27" s="408" t="s">
        <v>64</v>
      </c>
      <c r="C27" s="408"/>
      <c r="D27" s="43"/>
      <c r="E27" s="43"/>
      <c r="F27" s="43"/>
      <c r="G27" s="43"/>
      <c r="H27" s="409" t="s">
        <v>63</v>
      </c>
      <c r="I27" s="409"/>
      <c r="J27" s="409"/>
      <c r="K27" s="409"/>
      <c r="L27" s="409"/>
      <c r="M27" s="735"/>
    </row>
    <row r="28" spans="1:13" s="33" customFormat="1" ht="12.75" customHeight="1" thickBot="1">
      <c r="A28" s="184"/>
      <c r="B28" s="54" t="s">
        <v>1</v>
      </c>
      <c r="C28" s="55"/>
      <c r="E28" s="56" t="s">
        <v>65</v>
      </c>
      <c r="F28" s="57"/>
      <c r="G28" s="43"/>
      <c r="H28" s="58"/>
      <c r="I28" s="58"/>
      <c r="J28" s="58"/>
      <c r="K28" s="58"/>
      <c r="L28" s="58"/>
      <c r="M28" s="735"/>
    </row>
    <row r="29" spans="1:13" s="33" customFormat="1" ht="12.75">
      <c r="A29" s="187"/>
      <c r="B29" s="56" t="s">
        <v>3</v>
      </c>
      <c r="C29" s="55"/>
      <c r="E29" s="56"/>
      <c r="F29" s="56"/>
      <c r="G29" s="51"/>
      <c r="H29" s="51"/>
      <c r="I29" s="410"/>
      <c r="J29" s="410"/>
      <c r="K29" s="410"/>
      <c r="L29" s="410"/>
      <c r="M29" s="735"/>
    </row>
    <row r="30" spans="1:13" s="33" customFormat="1" ht="13.5" thickBot="1">
      <c r="A30" s="187"/>
      <c r="B30" s="59" t="s">
        <v>2</v>
      </c>
      <c r="C30" s="55"/>
      <c r="E30" s="56" t="s">
        <v>66</v>
      </c>
      <c r="F30" s="57"/>
      <c r="G30" s="43"/>
      <c r="H30" s="43"/>
      <c r="I30" s="411" t="s">
        <v>67</v>
      </c>
      <c r="J30" s="411"/>
      <c r="K30" s="411"/>
      <c r="L30" s="411"/>
      <c r="M30" s="735"/>
    </row>
    <row r="31" spans="1:13" s="33" customFormat="1" ht="12.75">
      <c r="A31" s="187"/>
      <c r="G31" s="43"/>
      <c r="H31" s="43"/>
      <c r="I31" s="60"/>
      <c r="J31" s="60"/>
      <c r="K31" s="60"/>
      <c r="L31" s="60"/>
      <c r="M31" s="735"/>
    </row>
    <row r="32" spans="1:13" s="33" customFormat="1" ht="12.75">
      <c r="A32" s="187"/>
      <c r="B32" s="56"/>
      <c r="C32" s="44"/>
      <c r="E32" s="56"/>
      <c r="F32" s="56"/>
      <c r="G32" s="43"/>
      <c r="H32" s="43"/>
      <c r="I32" s="60"/>
      <c r="J32" s="60"/>
      <c r="K32" s="60"/>
      <c r="L32" s="60"/>
      <c r="M32" s="735"/>
    </row>
    <row r="33" spans="1:17" s="33" customFormat="1" ht="12.75" customHeight="1">
      <c r="A33" s="416" t="s">
        <v>69</v>
      </c>
      <c r="B33" s="417"/>
      <c r="C33" s="417"/>
      <c r="D33" s="417"/>
      <c r="E33" s="417"/>
      <c r="F33" s="417"/>
      <c r="G33" s="417"/>
      <c r="H33" s="51"/>
      <c r="I33" s="394"/>
      <c r="J33" s="394"/>
      <c r="K33" s="394"/>
      <c r="L33" s="394"/>
      <c r="M33" s="735"/>
    </row>
    <row r="34" spans="1:17" s="33" customFormat="1" ht="12.75" customHeight="1">
      <c r="A34" s="416"/>
      <c r="B34" s="417"/>
      <c r="C34" s="417"/>
      <c r="D34" s="417"/>
      <c r="E34" s="417"/>
      <c r="F34" s="417"/>
      <c r="G34" s="417"/>
      <c r="H34" s="61"/>
      <c r="I34" s="497" t="s">
        <v>68</v>
      </c>
      <c r="J34" s="497"/>
      <c r="K34" s="497"/>
      <c r="L34" s="497"/>
      <c r="M34" s="735"/>
    </row>
    <row r="35" spans="1:17" s="33" customFormat="1" ht="12.75">
      <c r="A35" s="418"/>
      <c r="B35" s="419"/>
      <c r="C35" s="419"/>
      <c r="D35" s="419"/>
      <c r="E35" s="419"/>
      <c r="F35" s="419"/>
      <c r="G35" s="419"/>
      <c r="H35" s="63"/>
      <c r="I35" s="499"/>
      <c r="J35" s="499"/>
      <c r="K35" s="499"/>
      <c r="L35" s="499"/>
      <c r="M35" s="735"/>
    </row>
    <row r="36" spans="1:17" s="33" customFormat="1" ht="15">
      <c r="A36" s="537" t="s">
        <v>70</v>
      </c>
      <c r="B36" s="539"/>
      <c r="C36" s="539"/>
      <c r="D36" s="539"/>
      <c r="E36" s="539"/>
      <c r="F36" s="539"/>
      <c r="G36" s="539"/>
      <c r="H36" s="539"/>
      <c r="I36" s="539"/>
      <c r="J36" s="539"/>
      <c r="K36" s="539"/>
      <c r="L36" s="540"/>
      <c r="M36" s="735"/>
    </row>
    <row r="37" spans="1:17" s="33" customFormat="1" ht="24" customHeight="1">
      <c r="A37" s="541" t="s">
        <v>71</v>
      </c>
      <c r="B37" s="542"/>
      <c r="C37" s="542"/>
      <c r="D37" s="542"/>
      <c r="E37" s="542"/>
      <c r="F37" s="542"/>
      <c r="G37" s="542"/>
      <c r="H37" s="542"/>
      <c r="I37" s="542"/>
      <c r="J37" s="542"/>
      <c r="K37" s="542"/>
      <c r="L37" s="542"/>
      <c r="M37" s="735"/>
    </row>
    <row r="38" spans="1:17" s="33" customFormat="1" ht="19.5" customHeight="1">
      <c r="A38" s="401"/>
      <c r="B38" s="402"/>
      <c r="C38" s="402"/>
      <c r="D38" s="402"/>
      <c r="E38" s="402"/>
      <c r="F38" s="402"/>
      <c r="G38" s="402"/>
      <c r="H38" s="402"/>
      <c r="I38" s="402"/>
      <c r="J38" s="402"/>
      <c r="K38" s="402"/>
      <c r="L38" s="402"/>
      <c r="M38" s="735"/>
    </row>
    <row r="39" spans="1:17" s="33" customFormat="1" ht="18.75" customHeight="1">
      <c r="A39" s="543"/>
      <c r="B39" s="544"/>
      <c r="C39" s="544"/>
      <c r="D39" s="544"/>
      <c r="E39" s="544"/>
      <c r="F39" s="544"/>
      <c r="G39" s="544"/>
      <c r="H39" s="544"/>
      <c r="I39" s="544"/>
      <c r="J39" s="544"/>
      <c r="K39" s="544"/>
      <c r="L39" s="544"/>
      <c r="M39" s="735"/>
    </row>
    <row r="40" spans="1:17" s="33" customFormat="1" ht="9.75" customHeight="1">
      <c r="A40" s="210"/>
      <c r="B40" s="145"/>
      <c r="C40" s="145"/>
      <c r="D40" s="145"/>
      <c r="E40" s="145"/>
      <c r="F40" s="145"/>
      <c r="G40" s="145"/>
      <c r="H40" s="145"/>
      <c r="I40" s="145"/>
      <c r="J40" s="145"/>
      <c r="K40" s="145"/>
      <c r="L40" s="145"/>
      <c r="M40" s="735"/>
    </row>
    <row r="41" spans="1:17" ht="20.25" customHeight="1">
      <c r="A41" s="64"/>
      <c r="B41" s="34"/>
      <c r="C41" s="34"/>
      <c r="D41" s="34"/>
      <c r="E41" s="761" t="s">
        <v>359</v>
      </c>
      <c r="F41" s="761"/>
      <c r="G41" s="761"/>
      <c r="H41" s="761"/>
      <c r="I41" s="761"/>
      <c r="J41" s="34"/>
      <c r="K41" s="34"/>
      <c r="L41" s="34"/>
      <c r="M41" s="735"/>
    </row>
    <row r="42" spans="1:17" ht="36.75" customHeight="1">
      <c r="A42" s="759" t="s">
        <v>360</v>
      </c>
      <c r="B42" s="760"/>
      <c r="C42" s="760"/>
      <c r="D42" s="760"/>
      <c r="E42" s="760"/>
      <c r="F42" s="760"/>
      <c r="G42" s="760"/>
      <c r="H42" s="760"/>
      <c r="I42" s="760"/>
      <c r="J42" s="760"/>
      <c r="K42" s="760"/>
      <c r="L42" s="760"/>
      <c r="M42" s="735"/>
      <c r="O42" s="146"/>
      <c r="P42" s="146"/>
      <c r="Q42" s="146"/>
    </row>
    <row r="43" spans="1:17" ht="10.5" customHeight="1">
      <c r="A43" s="211"/>
      <c r="B43" s="147"/>
      <c r="C43" s="147"/>
      <c r="D43" s="147"/>
      <c r="E43" s="147"/>
      <c r="F43" s="147"/>
      <c r="G43" s="147"/>
      <c r="H43" s="147"/>
      <c r="I43" s="147"/>
      <c r="J43" s="147"/>
      <c r="K43" s="147"/>
      <c r="L43" s="147"/>
      <c r="M43" s="735"/>
      <c r="O43" s="146"/>
      <c r="P43" s="146"/>
      <c r="Q43" s="146"/>
    </row>
    <row r="44" spans="1:17" ht="15">
      <c r="A44" s="206"/>
      <c r="B44" s="609" t="s">
        <v>258</v>
      </c>
      <c r="C44" s="609"/>
      <c r="D44" s="609"/>
      <c r="E44" s="609"/>
      <c r="F44" s="609"/>
      <c r="G44" s="609"/>
      <c r="H44" s="609"/>
      <c r="I44" s="609"/>
      <c r="J44" s="609"/>
      <c r="K44" s="609"/>
      <c r="L44" s="136"/>
      <c r="M44" s="735"/>
    </row>
    <row r="45" spans="1:17" ht="24">
      <c r="A45" s="261" t="s">
        <v>217</v>
      </c>
      <c r="B45" s="720" t="s">
        <v>183</v>
      </c>
      <c r="C45" s="720"/>
      <c r="D45" s="720"/>
      <c r="E45" s="720"/>
      <c r="F45" s="720"/>
      <c r="G45" s="720"/>
      <c r="H45" s="720"/>
      <c r="I45" s="720"/>
      <c r="J45" s="262" t="s">
        <v>386</v>
      </c>
      <c r="K45" s="262" t="s">
        <v>385</v>
      </c>
      <c r="L45" s="263" t="s">
        <v>220</v>
      </c>
      <c r="M45" s="735"/>
    </row>
    <row r="46" spans="1:17" ht="12.75">
      <c r="A46" s="212"/>
      <c r="B46" s="748" t="s">
        <v>361</v>
      </c>
      <c r="C46" s="748"/>
      <c r="D46" s="748"/>
      <c r="E46" s="748"/>
      <c r="F46" s="748"/>
      <c r="G46" s="748"/>
      <c r="H46" s="748"/>
      <c r="I46" s="748"/>
      <c r="J46" s="266">
        <v>69</v>
      </c>
      <c r="K46" s="266">
        <v>82</v>
      </c>
      <c r="L46" s="12">
        <f ca="1">IF(TODAY()&lt;=$L$18,J46*A46,K46*A46)</f>
        <v>0</v>
      </c>
      <c r="M46" s="735"/>
    </row>
    <row r="47" spans="1:17" ht="12.75">
      <c r="A47" s="213"/>
      <c r="B47" s="757" t="s">
        <v>362</v>
      </c>
      <c r="C47" s="757"/>
      <c r="D47" s="757"/>
      <c r="E47" s="757"/>
      <c r="F47" s="757"/>
      <c r="G47" s="757"/>
      <c r="H47" s="757"/>
      <c r="I47" s="757"/>
      <c r="J47" s="266">
        <v>10</v>
      </c>
      <c r="K47" s="266">
        <v>11</v>
      </c>
      <c r="L47" s="148">
        <f ca="1">IF(TODAY()&lt;=$L$18,J47*A47,K47*A47)</f>
        <v>0</v>
      </c>
      <c r="M47" s="735"/>
      <c r="N47" s="149"/>
    </row>
    <row r="48" spans="1:17" ht="15">
      <c r="A48" s="214"/>
      <c r="B48" s="609" t="s">
        <v>261</v>
      </c>
      <c r="C48" s="609"/>
      <c r="D48" s="609"/>
      <c r="E48" s="609"/>
      <c r="F48" s="609"/>
      <c r="G48" s="609"/>
      <c r="H48" s="609"/>
      <c r="I48" s="609"/>
      <c r="J48" s="609"/>
      <c r="K48" s="609"/>
      <c r="L48" s="150"/>
      <c r="M48" s="735"/>
      <c r="N48" s="149"/>
    </row>
    <row r="49" spans="1:16" ht="24">
      <c r="A49" s="261" t="s">
        <v>217</v>
      </c>
      <c r="B49" s="720" t="s">
        <v>183</v>
      </c>
      <c r="C49" s="720"/>
      <c r="D49" s="720"/>
      <c r="E49" s="720"/>
      <c r="F49" s="720"/>
      <c r="G49" s="720"/>
      <c r="H49" s="720"/>
      <c r="I49" s="720"/>
      <c r="J49" s="262" t="s">
        <v>386</v>
      </c>
      <c r="K49" s="262" t="s">
        <v>385</v>
      </c>
      <c r="L49" s="286" t="s">
        <v>220</v>
      </c>
      <c r="M49" s="735"/>
    </row>
    <row r="50" spans="1:16" ht="24" customHeight="1">
      <c r="A50" s="212"/>
      <c r="B50" s="758" t="s">
        <v>262</v>
      </c>
      <c r="C50" s="758"/>
      <c r="D50" s="758"/>
      <c r="E50" s="758"/>
      <c r="F50" s="758"/>
      <c r="G50" s="758"/>
      <c r="H50" s="758"/>
      <c r="I50" s="758"/>
      <c r="J50" s="266">
        <v>69</v>
      </c>
      <c r="K50" s="266">
        <v>126</v>
      </c>
      <c r="L50" s="148">
        <f ca="1">IF(TODAY()&lt;=$L$18,J50*A50,K50*A50)</f>
        <v>0</v>
      </c>
      <c r="M50" s="735"/>
      <c r="N50" s="149"/>
    </row>
    <row r="51" spans="1:16" ht="23.25" customHeight="1">
      <c r="A51" s="212"/>
      <c r="B51" s="747" t="s">
        <v>263</v>
      </c>
      <c r="C51" s="747"/>
      <c r="D51" s="747"/>
      <c r="E51" s="747"/>
      <c r="F51" s="747"/>
      <c r="G51" s="747"/>
      <c r="H51" s="747"/>
      <c r="I51" s="747"/>
      <c r="J51" s="266">
        <v>139</v>
      </c>
      <c r="K51" s="266">
        <v>170</v>
      </c>
      <c r="L51" s="148">
        <f t="shared" ref="L51:L58" ca="1" si="0">IF(TODAY()&lt;=$L$18,J51*A51,K51*A51)</f>
        <v>0</v>
      </c>
      <c r="M51" s="735"/>
      <c r="N51" s="149"/>
    </row>
    <row r="52" spans="1:16" ht="24.75" customHeight="1">
      <c r="A52" s="212"/>
      <c r="B52" s="747" t="s">
        <v>264</v>
      </c>
      <c r="C52" s="747"/>
      <c r="D52" s="747"/>
      <c r="E52" s="747"/>
      <c r="F52" s="747"/>
      <c r="G52" s="747"/>
      <c r="H52" s="747"/>
      <c r="I52" s="747"/>
      <c r="J52" s="266">
        <v>174</v>
      </c>
      <c r="K52" s="266">
        <v>214</v>
      </c>
      <c r="L52" s="148">
        <f t="shared" ca="1" si="0"/>
        <v>0</v>
      </c>
      <c r="M52" s="735"/>
      <c r="N52" s="149"/>
    </row>
    <row r="53" spans="1:16" ht="24" customHeight="1">
      <c r="A53" s="212"/>
      <c r="B53" s="747" t="s">
        <v>265</v>
      </c>
      <c r="C53" s="747"/>
      <c r="D53" s="747"/>
      <c r="E53" s="747"/>
      <c r="F53" s="747"/>
      <c r="G53" s="747"/>
      <c r="H53" s="747"/>
      <c r="I53" s="747"/>
      <c r="J53" s="266">
        <v>209</v>
      </c>
      <c r="K53" s="266">
        <v>258</v>
      </c>
      <c r="L53" s="148">
        <f t="shared" ca="1" si="0"/>
        <v>0</v>
      </c>
      <c r="M53" s="735"/>
      <c r="N53" s="149"/>
    </row>
    <row r="54" spans="1:16" ht="22.5" customHeight="1">
      <c r="A54" s="212"/>
      <c r="B54" s="747" t="s">
        <v>266</v>
      </c>
      <c r="C54" s="747"/>
      <c r="D54" s="747"/>
      <c r="E54" s="747"/>
      <c r="F54" s="747"/>
      <c r="G54" s="747"/>
      <c r="H54" s="747"/>
      <c r="I54" s="747"/>
      <c r="J54" s="266">
        <v>244</v>
      </c>
      <c r="K54" s="266">
        <v>302</v>
      </c>
      <c r="L54" s="148">
        <f t="shared" ca="1" si="0"/>
        <v>0</v>
      </c>
      <c r="M54" s="735"/>
      <c r="N54" s="149"/>
    </row>
    <row r="55" spans="1:16" ht="24" customHeight="1">
      <c r="A55" s="212"/>
      <c r="B55" s="747" t="s">
        <v>267</v>
      </c>
      <c r="C55" s="747"/>
      <c r="D55" s="747"/>
      <c r="E55" s="747"/>
      <c r="F55" s="747"/>
      <c r="G55" s="747"/>
      <c r="H55" s="747"/>
      <c r="I55" s="747"/>
      <c r="J55" s="266">
        <v>279</v>
      </c>
      <c r="K55" s="266">
        <v>346</v>
      </c>
      <c r="L55" s="148">
        <f t="shared" ca="1" si="0"/>
        <v>0</v>
      </c>
      <c r="M55" s="735"/>
      <c r="N55" s="149"/>
      <c r="P55" s="153"/>
    </row>
    <row r="56" spans="1:16" ht="24" customHeight="1">
      <c r="A56" s="212"/>
      <c r="B56" s="747" t="s">
        <v>268</v>
      </c>
      <c r="C56" s="747"/>
      <c r="D56" s="747"/>
      <c r="E56" s="747"/>
      <c r="F56" s="747"/>
      <c r="G56" s="747"/>
      <c r="H56" s="747"/>
      <c r="I56" s="747"/>
      <c r="J56" s="266">
        <v>314</v>
      </c>
      <c r="K56" s="266">
        <v>390</v>
      </c>
      <c r="L56" s="148">
        <f t="shared" ca="1" si="0"/>
        <v>0</v>
      </c>
      <c r="M56" s="735"/>
      <c r="N56" s="149"/>
      <c r="P56" s="153"/>
    </row>
    <row r="57" spans="1:16" ht="23.25" customHeight="1">
      <c r="A57" s="212"/>
      <c r="B57" s="747" t="s">
        <v>269</v>
      </c>
      <c r="C57" s="747"/>
      <c r="D57" s="747"/>
      <c r="E57" s="747"/>
      <c r="F57" s="747"/>
      <c r="G57" s="747"/>
      <c r="H57" s="747"/>
      <c r="I57" s="747"/>
      <c r="J57" s="266">
        <v>349</v>
      </c>
      <c r="K57" s="266">
        <v>434</v>
      </c>
      <c r="L57" s="148">
        <f t="shared" ca="1" si="0"/>
        <v>0</v>
      </c>
      <c r="M57" s="735"/>
      <c r="N57" s="149"/>
      <c r="P57" s="153"/>
    </row>
    <row r="58" spans="1:16" ht="24.75" customHeight="1">
      <c r="A58" s="212"/>
      <c r="B58" s="747" t="s">
        <v>270</v>
      </c>
      <c r="C58" s="747"/>
      <c r="D58" s="747"/>
      <c r="E58" s="747"/>
      <c r="F58" s="747"/>
      <c r="G58" s="747"/>
      <c r="H58" s="747"/>
      <c r="I58" s="747"/>
      <c r="J58" s="266">
        <v>384</v>
      </c>
      <c r="K58" s="266">
        <v>478</v>
      </c>
      <c r="L58" s="148">
        <f t="shared" ca="1" si="0"/>
        <v>0</v>
      </c>
      <c r="M58" s="735"/>
      <c r="N58" s="149"/>
      <c r="P58" s="153"/>
    </row>
    <row r="59" spans="1:16" ht="15" customHeight="1">
      <c r="A59" s="749" t="s">
        <v>272</v>
      </c>
      <c r="B59" s="694"/>
      <c r="C59" s="694"/>
      <c r="D59" s="694"/>
      <c r="E59" s="694"/>
      <c r="F59" s="694"/>
      <c r="G59" s="694"/>
      <c r="H59" s="694"/>
      <c r="I59" s="694"/>
      <c r="J59" s="694"/>
      <c r="K59" s="694"/>
      <c r="L59" s="694"/>
      <c r="M59" s="735"/>
      <c r="N59" s="149"/>
    </row>
    <row r="60" spans="1:16" ht="15" customHeight="1">
      <c r="A60" s="750" t="s">
        <v>271</v>
      </c>
      <c r="B60" s="751"/>
      <c r="C60" s="751"/>
      <c r="D60" s="751"/>
      <c r="E60" s="751"/>
      <c r="F60" s="751"/>
      <c r="G60" s="751"/>
      <c r="H60" s="751"/>
      <c r="I60" s="751"/>
      <c r="J60" s="751"/>
      <c r="K60" s="751"/>
      <c r="L60" s="751"/>
      <c r="M60" s="735"/>
      <c r="N60" s="149"/>
    </row>
    <row r="61" spans="1:16" ht="24">
      <c r="A61" s="261" t="s">
        <v>217</v>
      </c>
      <c r="B61" s="720" t="s">
        <v>183</v>
      </c>
      <c r="C61" s="720"/>
      <c r="D61" s="720"/>
      <c r="E61" s="720"/>
      <c r="F61" s="720"/>
      <c r="G61" s="720"/>
      <c r="H61" s="720"/>
      <c r="I61" s="720"/>
      <c r="J61" s="262" t="s">
        <v>386</v>
      </c>
      <c r="K61" s="262" t="s">
        <v>385</v>
      </c>
      <c r="L61" s="286" t="s">
        <v>220</v>
      </c>
      <c r="M61" s="735"/>
    </row>
    <row r="62" spans="1:16" ht="12.75" customHeight="1" thickBot="1">
      <c r="A62" s="212"/>
      <c r="B62" s="748" t="s">
        <v>387</v>
      </c>
      <c r="C62" s="748"/>
      <c r="D62" s="748"/>
      <c r="E62" s="748"/>
      <c r="F62" s="748"/>
      <c r="G62" s="748"/>
      <c r="H62" s="748"/>
      <c r="I62" s="748"/>
      <c r="J62" s="266">
        <v>35</v>
      </c>
      <c r="K62" s="266">
        <v>44</v>
      </c>
      <c r="L62" s="154">
        <f ca="1">IF(TODAY()&lt;=$L$18,J62*A62,K62*A62)</f>
        <v>0</v>
      </c>
      <c r="M62" s="735"/>
      <c r="N62" s="149"/>
    </row>
    <row r="63" spans="1:16" ht="12.75">
      <c r="A63" s="745"/>
      <c r="B63" s="556"/>
      <c r="C63" s="556"/>
      <c r="D63" s="556"/>
      <c r="E63" s="556"/>
      <c r="F63" s="556"/>
      <c r="G63" s="556"/>
      <c r="H63" s="556"/>
      <c r="I63" s="155"/>
      <c r="J63" s="739" t="s">
        <v>275</v>
      </c>
      <c r="K63" s="740"/>
      <c r="L63" s="156">
        <f ca="1">SUM(L46:L62)</f>
        <v>0</v>
      </c>
      <c r="M63" s="735"/>
    </row>
    <row r="64" spans="1:16" ht="12.75" customHeight="1">
      <c r="A64" s="752" t="s">
        <v>276</v>
      </c>
      <c r="B64" s="753"/>
      <c r="C64" s="753"/>
      <c r="D64" s="753"/>
      <c r="E64" s="753"/>
      <c r="F64" s="753"/>
      <c r="G64" s="753"/>
      <c r="H64" s="753"/>
      <c r="I64" s="157"/>
      <c r="J64" s="741" t="s">
        <v>203</v>
      </c>
      <c r="K64" s="742"/>
      <c r="L64" s="158">
        <f ca="1">+L63*16%</f>
        <v>0</v>
      </c>
      <c r="M64" s="735"/>
    </row>
    <row r="65" spans="1:13" ht="13.5" customHeight="1" thickBot="1">
      <c r="A65" s="752"/>
      <c r="B65" s="753"/>
      <c r="C65" s="753"/>
      <c r="D65" s="753"/>
      <c r="E65" s="753"/>
      <c r="F65" s="753"/>
      <c r="G65" s="753"/>
      <c r="H65" s="753"/>
      <c r="I65" s="157"/>
      <c r="J65" s="743" t="s">
        <v>4</v>
      </c>
      <c r="K65" s="744"/>
      <c r="L65" s="159">
        <f ca="1">+L63+L64</f>
        <v>0</v>
      </c>
      <c r="M65" s="735"/>
    </row>
    <row r="66" spans="1:13" ht="13.5" customHeight="1">
      <c r="A66" s="752"/>
      <c r="B66" s="753"/>
      <c r="C66" s="753"/>
      <c r="D66" s="753"/>
      <c r="E66" s="753"/>
      <c r="F66" s="753"/>
      <c r="G66" s="753"/>
      <c r="H66" s="753"/>
      <c r="I66" s="161"/>
      <c r="J66" s="139"/>
      <c r="K66" s="139"/>
      <c r="L66" s="34"/>
      <c r="M66" s="735"/>
    </row>
    <row r="67" spans="1:13" ht="13.5" customHeight="1">
      <c r="A67" s="126"/>
      <c r="G67" s="160"/>
      <c r="H67" s="160"/>
      <c r="I67" s="161"/>
      <c r="J67" s="139"/>
      <c r="K67" s="139"/>
      <c r="L67" s="34"/>
      <c r="M67" s="735"/>
    </row>
    <row r="68" spans="1:13" s="141" customFormat="1" ht="12.75">
      <c r="A68" s="663" t="s">
        <v>204</v>
      </c>
      <c r="B68" s="664"/>
      <c r="C68" s="664"/>
      <c r="D68" s="664"/>
      <c r="E68" s="664"/>
      <c r="F68" s="664"/>
      <c r="G68" s="664"/>
      <c r="H68" s="664"/>
      <c r="I68" s="664"/>
      <c r="J68" s="664"/>
      <c r="K68" s="664"/>
      <c r="L68" s="664"/>
      <c r="M68" s="735"/>
    </row>
    <row r="69" spans="1:13" s="141" customFormat="1" ht="15" customHeight="1">
      <c r="A69" s="746" t="s">
        <v>401</v>
      </c>
      <c r="B69" s="679"/>
      <c r="C69" s="679"/>
      <c r="D69" s="679"/>
      <c r="E69" s="679"/>
      <c r="F69" s="679"/>
      <c r="G69" s="679"/>
      <c r="H69" s="679"/>
      <c r="I69" s="679"/>
      <c r="J69" s="679"/>
      <c r="K69" s="679"/>
      <c r="L69" s="680"/>
      <c r="M69" s="735"/>
    </row>
    <row r="70" spans="1:13" s="141" customFormat="1" ht="30" customHeight="1">
      <c r="A70" s="746" t="s">
        <v>402</v>
      </c>
      <c r="B70" s="679"/>
      <c r="C70" s="679"/>
      <c r="D70" s="679"/>
      <c r="E70" s="679"/>
      <c r="F70" s="679"/>
      <c r="G70" s="679"/>
      <c r="H70" s="679"/>
      <c r="I70" s="679"/>
      <c r="J70" s="679"/>
      <c r="K70" s="679"/>
      <c r="L70" s="680"/>
      <c r="M70" s="735"/>
    </row>
    <row r="71" spans="1:13" s="141" customFormat="1" ht="30" customHeight="1">
      <c r="A71" s="738" t="s">
        <v>403</v>
      </c>
      <c r="B71" s="655"/>
      <c r="C71" s="655"/>
      <c r="D71" s="655"/>
      <c r="E71" s="655"/>
      <c r="F71" s="655"/>
      <c r="G71" s="655"/>
      <c r="H71" s="655"/>
      <c r="I71" s="655"/>
      <c r="J71" s="655"/>
      <c r="K71" s="655"/>
      <c r="L71" s="614"/>
      <c r="M71" s="735"/>
    </row>
    <row r="72" spans="1:13" s="141" customFormat="1" ht="15" customHeight="1">
      <c r="A72" s="746" t="s">
        <v>404</v>
      </c>
      <c r="B72" s="679"/>
      <c r="C72" s="679"/>
      <c r="D72" s="679"/>
      <c r="E72" s="679"/>
      <c r="F72" s="679"/>
      <c r="G72" s="679"/>
      <c r="H72" s="679"/>
      <c r="I72" s="679"/>
      <c r="J72" s="679"/>
      <c r="K72" s="679"/>
      <c r="L72" s="680"/>
      <c r="M72" s="735"/>
    </row>
    <row r="73" spans="1:13" s="141" customFormat="1" ht="15" customHeight="1">
      <c r="A73" s="746" t="s">
        <v>405</v>
      </c>
      <c r="B73" s="679"/>
      <c r="C73" s="679"/>
      <c r="D73" s="679"/>
      <c r="E73" s="679"/>
      <c r="F73" s="679"/>
      <c r="G73" s="679"/>
      <c r="H73" s="679"/>
      <c r="I73" s="679"/>
      <c r="J73" s="679"/>
      <c r="K73" s="679"/>
      <c r="L73" s="680"/>
      <c r="M73" s="735"/>
    </row>
    <row r="74" spans="1:13" s="141" customFormat="1" ht="15" customHeight="1">
      <c r="A74" s="746" t="s">
        <v>406</v>
      </c>
      <c r="B74" s="679"/>
      <c r="C74" s="679"/>
      <c r="D74" s="679"/>
      <c r="E74" s="679"/>
      <c r="F74" s="679"/>
      <c r="G74" s="679"/>
      <c r="H74" s="679"/>
      <c r="I74" s="679"/>
      <c r="J74" s="679"/>
      <c r="K74" s="679"/>
      <c r="L74" s="680"/>
      <c r="M74" s="735"/>
    </row>
    <row r="75" spans="1:13" s="141" customFormat="1" ht="30" customHeight="1">
      <c r="A75" s="746" t="s">
        <v>407</v>
      </c>
      <c r="B75" s="679"/>
      <c r="C75" s="679"/>
      <c r="D75" s="679"/>
      <c r="E75" s="679"/>
      <c r="F75" s="679"/>
      <c r="G75" s="679"/>
      <c r="H75" s="679"/>
      <c r="I75" s="679"/>
      <c r="J75" s="679"/>
      <c r="K75" s="679"/>
      <c r="L75" s="680"/>
      <c r="M75" s="735"/>
    </row>
    <row r="76" spans="1:13" s="141" customFormat="1" ht="15" customHeight="1">
      <c r="A76" s="746" t="s">
        <v>408</v>
      </c>
      <c r="B76" s="679"/>
      <c r="C76" s="679"/>
      <c r="D76" s="679"/>
      <c r="E76" s="679"/>
      <c r="F76" s="679"/>
      <c r="G76" s="679"/>
      <c r="H76" s="679"/>
      <c r="I76" s="679"/>
      <c r="J76" s="679"/>
      <c r="K76" s="679"/>
      <c r="L76" s="680"/>
      <c r="M76" s="735"/>
    </row>
    <row r="77" spans="1:13" s="141" customFormat="1" ht="15" customHeight="1">
      <c r="A77" s="738" t="s">
        <v>409</v>
      </c>
      <c r="B77" s="655"/>
      <c r="C77" s="655"/>
      <c r="D77" s="655"/>
      <c r="E77" s="655"/>
      <c r="F77" s="655"/>
      <c r="G77" s="655"/>
      <c r="H77" s="655"/>
      <c r="I77" s="655"/>
      <c r="J77" s="655"/>
      <c r="K77" s="655"/>
      <c r="L77" s="614"/>
      <c r="M77" s="735"/>
    </row>
    <row r="78" spans="1:13" s="141" customFormat="1" ht="30" customHeight="1">
      <c r="A78" s="738" t="s">
        <v>410</v>
      </c>
      <c r="B78" s="655"/>
      <c r="C78" s="655"/>
      <c r="D78" s="655"/>
      <c r="E78" s="655"/>
      <c r="F78" s="655"/>
      <c r="G78" s="655"/>
      <c r="H78" s="655"/>
      <c r="I78" s="655"/>
      <c r="J78" s="655"/>
      <c r="K78" s="655"/>
      <c r="L78" s="614"/>
      <c r="M78" s="735"/>
    </row>
    <row r="79" spans="1:13" s="141" customFormat="1" ht="15" customHeight="1">
      <c r="A79" s="738" t="s">
        <v>411</v>
      </c>
      <c r="B79" s="655"/>
      <c r="C79" s="655"/>
      <c r="D79" s="655"/>
      <c r="E79" s="655"/>
      <c r="F79" s="655"/>
      <c r="G79" s="655"/>
      <c r="H79" s="655"/>
      <c r="I79" s="655"/>
      <c r="J79" s="655"/>
      <c r="K79" s="655"/>
      <c r="L79" s="614"/>
      <c r="M79" s="735"/>
    </row>
    <row r="80" spans="1:13" s="141" customFormat="1" ht="15" customHeight="1">
      <c r="A80" s="655" t="s">
        <v>277</v>
      </c>
      <c r="B80" s="655"/>
      <c r="C80" s="655"/>
      <c r="D80" s="655"/>
      <c r="E80" s="655"/>
      <c r="F80" s="655"/>
      <c r="G80" s="655"/>
      <c r="H80" s="655"/>
      <c r="I80" s="655"/>
      <c r="J80" s="655"/>
      <c r="K80" s="655"/>
      <c r="L80" s="655"/>
      <c r="M80" s="736"/>
    </row>
    <row r="81" spans="1:13" s="141" customFormat="1" ht="15" customHeight="1">
      <c r="A81" s="655" t="s">
        <v>396</v>
      </c>
      <c r="B81" s="655"/>
      <c r="C81" s="655"/>
      <c r="D81" s="655"/>
      <c r="E81" s="655"/>
      <c r="F81" s="655"/>
      <c r="G81" s="655"/>
      <c r="H81" s="655"/>
      <c r="I81" s="655"/>
      <c r="J81" s="655"/>
      <c r="K81" s="655"/>
      <c r="L81" s="655"/>
      <c r="M81" s="736"/>
    </row>
    <row r="82" spans="1:13" s="141" customFormat="1" ht="15" customHeight="1">
      <c r="A82" s="655" t="s">
        <v>397</v>
      </c>
      <c r="B82" s="655"/>
      <c r="C82" s="655"/>
      <c r="D82" s="655"/>
      <c r="E82" s="655"/>
      <c r="F82" s="655"/>
      <c r="G82" s="655"/>
      <c r="H82" s="655"/>
      <c r="I82" s="655"/>
      <c r="J82" s="655"/>
      <c r="K82" s="655"/>
      <c r="L82" s="655"/>
      <c r="M82" s="736"/>
    </row>
    <row r="83" spans="1:13" s="141" customFormat="1" ht="15" customHeight="1">
      <c r="A83" s="655" t="s">
        <v>398</v>
      </c>
      <c r="B83" s="655"/>
      <c r="C83" s="655"/>
      <c r="D83" s="655"/>
      <c r="E83" s="655"/>
      <c r="F83" s="655"/>
      <c r="G83" s="655"/>
      <c r="H83" s="655"/>
      <c r="I83" s="655"/>
      <c r="J83" s="655"/>
      <c r="K83" s="655"/>
      <c r="L83" s="655"/>
      <c r="M83" s="736"/>
    </row>
    <row r="84" spans="1:13" s="141" customFormat="1" ht="15" customHeight="1">
      <c r="A84" s="655" t="s">
        <v>399</v>
      </c>
      <c r="B84" s="655"/>
      <c r="C84" s="655"/>
      <c r="D84" s="655"/>
      <c r="E84" s="655"/>
      <c r="F84" s="655"/>
      <c r="G84" s="655"/>
      <c r="H84" s="655"/>
      <c r="I84" s="655"/>
      <c r="J84" s="655"/>
      <c r="K84" s="655"/>
      <c r="L84" s="655"/>
      <c r="M84" s="736"/>
    </row>
    <row r="85" spans="1:13" s="141" customFormat="1" ht="30" customHeight="1">
      <c r="A85" s="655" t="s">
        <v>400</v>
      </c>
      <c r="B85" s="655"/>
      <c r="C85" s="655"/>
      <c r="D85" s="655"/>
      <c r="E85" s="655"/>
      <c r="F85" s="655"/>
      <c r="G85" s="655"/>
      <c r="H85" s="655"/>
      <c r="I85" s="655"/>
      <c r="J85" s="655"/>
      <c r="K85" s="655"/>
      <c r="L85" s="655"/>
      <c r="M85" s="736"/>
    </row>
    <row r="86" spans="1:13" s="141" customFormat="1" ht="12.75">
      <c r="A86" s="666" t="s">
        <v>449</v>
      </c>
      <c r="B86" s="667"/>
      <c r="C86" s="667"/>
      <c r="D86" s="667"/>
      <c r="E86" s="667"/>
      <c r="F86" s="667"/>
      <c r="G86" s="667"/>
      <c r="H86" s="667"/>
      <c r="I86" s="667"/>
      <c r="J86" s="667"/>
      <c r="K86" s="667"/>
      <c r="L86" s="668"/>
      <c r="M86" s="736"/>
    </row>
    <row r="87" spans="1:13" ht="12" customHeight="1">
      <c r="A87" s="638"/>
      <c r="B87" s="639"/>
      <c r="C87" s="639"/>
      <c r="D87" s="639"/>
      <c r="E87" s="639"/>
      <c r="F87" s="639"/>
      <c r="G87" s="639"/>
      <c r="H87" s="639"/>
      <c r="I87" s="639"/>
      <c r="J87" s="639"/>
      <c r="K87" s="639"/>
      <c r="L87" s="639"/>
      <c r="M87" s="735"/>
    </row>
    <row r="88" spans="1:13" ht="12" customHeight="1" thickBot="1">
      <c r="A88" s="162"/>
      <c r="B88" s="163"/>
      <c r="C88" s="163"/>
      <c r="D88" s="163"/>
      <c r="E88" s="163"/>
      <c r="F88" s="163"/>
      <c r="G88" s="163"/>
      <c r="H88" s="163"/>
      <c r="I88" s="163"/>
      <c r="J88" s="163"/>
      <c r="K88" s="163"/>
      <c r="L88" s="163"/>
      <c r="M88" s="735"/>
    </row>
    <row r="89" spans="1:13" ht="35.25" customHeight="1">
      <c r="A89" s="502" t="s">
        <v>177</v>
      </c>
      <c r="B89" s="503"/>
      <c r="C89" s="503"/>
      <c r="D89" s="503"/>
      <c r="E89" s="503"/>
      <c r="F89" s="503"/>
      <c r="G89" s="503"/>
      <c r="H89" s="503"/>
      <c r="I89" s="503"/>
      <c r="J89" s="503"/>
      <c r="K89" s="503"/>
      <c r="L89" s="503"/>
      <c r="M89" s="735"/>
    </row>
    <row r="90" spans="1:13" ht="18.75" thickBot="1">
      <c r="A90" s="504" t="s">
        <v>30</v>
      </c>
      <c r="B90" s="505"/>
      <c r="C90" s="505"/>
      <c r="D90" s="505"/>
      <c r="E90" s="505"/>
      <c r="F90" s="505"/>
      <c r="G90" s="505"/>
      <c r="H90" s="505"/>
      <c r="I90" s="505"/>
      <c r="J90" s="505"/>
      <c r="K90" s="505"/>
      <c r="L90" s="505"/>
      <c r="M90" s="737"/>
    </row>
  </sheetData>
  <sheetProtection algorithmName="SHA-512" hashValue="tRaatfG8e/sPoQMfpcHmm0dO2boXKeEfVJ9EG9NGrwNRHY9XbCRI2hs3i+EVqCB7RF7cEQbTLKhlpaHHCOYMKA==" saltValue="pUA6sgdG9/1HcRz/HLwOdQ==" spinCount="100000" sheet="1" objects="1" scenarios="1"/>
  <mergeCells count="88">
    <mergeCell ref="A86:L86"/>
    <mergeCell ref="A81:L81"/>
    <mergeCell ref="A82:L82"/>
    <mergeCell ref="A83:L83"/>
    <mergeCell ref="A84:L84"/>
    <mergeCell ref="A85:L85"/>
    <mergeCell ref="B53:I53"/>
    <mergeCell ref="B54:I54"/>
    <mergeCell ref="B55:I55"/>
    <mergeCell ref="B56:I56"/>
    <mergeCell ref="I29:L29"/>
    <mergeCell ref="A37:L39"/>
    <mergeCell ref="B47:I47"/>
    <mergeCell ref="B48:K48"/>
    <mergeCell ref="B50:I50"/>
    <mergeCell ref="B51:I51"/>
    <mergeCell ref="B52:I52"/>
    <mergeCell ref="A42:L42"/>
    <mergeCell ref="E41:I41"/>
    <mergeCell ref="B44:K44"/>
    <mergeCell ref="B45:I45"/>
    <mergeCell ref="B46:I46"/>
    <mergeCell ref="I33:L33"/>
    <mergeCell ref="A36:L36"/>
    <mergeCell ref="A23:L23"/>
    <mergeCell ref="G25:G26"/>
    <mergeCell ref="H25:L26"/>
    <mergeCell ref="B27:C27"/>
    <mergeCell ref="H27:L27"/>
    <mergeCell ref="I34:L35"/>
    <mergeCell ref="A33:G35"/>
    <mergeCell ref="A22:L22"/>
    <mergeCell ref="K20:L20"/>
    <mergeCell ref="H19:L19"/>
    <mergeCell ref="A18:K18"/>
    <mergeCell ref="I30:L30"/>
    <mergeCell ref="D14:H14"/>
    <mergeCell ref="J14:L14"/>
    <mergeCell ref="D15:H15"/>
    <mergeCell ref="J15:L15"/>
    <mergeCell ref="A17:L17"/>
    <mergeCell ref="D11:H11"/>
    <mergeCell ref="J11:L11"/>
    <mergeCell ref="D12:H12"/>
    <mergeCell ref="D13:H13"/>
    <mergeCell ref="J13:L13"/>
    <mergeCell ref="I12:J12"/>
    <mergeCell ref="A73:L73"/>
    <mergeCell ref="A74:L74"/>
    <mergeCell ref="A75:L75"/>
    <mergeCell ref="A76:L76"/>
    <mergeCell ref="K2:M3"/>
    <mergeCell ref="E3:J3"/>
    <mergeCell ref="E4:J4"/>
    <mergeCell ref="H6:I6"/>
    <mergeCell ref="J6:L6"/>
    <mergeCell ref="A5:M5"/>
    <mergeCell ref="A7:L7"/>
    <mergeCell ref="D8:H8"/>
    <mergeCell ref="K8:L8"/>
    <mergeCell ref="D9:H9"/>
    <mergeCell ref="K9:L10"/>
    <mergeCell ref="D10:H10"/>
    <mergeCell ref="A70:L70"/>
    <mergeCell ref="A71:L71"/>
    <mergeCell ref="A72:L72"/>
    <mergeCell ref="B58:I58"/>
    <mergeCell ref="B62:I62"/>
    <mergeCell ref="A59:L59"/>
    <mergeCell ref="A60:L60"/>
    <mergeCell ref="A64:H66"/>
    <mergeCell ref="A68:L68"/>
    <mergeCell ref="A89:L89"/>
    <mergeCell ref="A90:L90"/>
    <mergeCell ref="M6:M90"/>
    <mergeCell ref="A87:L87"/>
    <mergeCell ref="A77:L77"/>
    <mergeCell ref="A78:L78"/>
    <mergeCell ref="A79:L79"/>
    <mergeCell ref="A80:L80"/>
    <mergeCell ref="B49:I49"/>
    <mergeCell ref="B61:I61"/>
    <mergeCell ref="J63:K63"/>
    <mergeCell ref="J64:K64"/>
    <mergeCell ref="J65:K65"/>
    <mergeCell ref="A63:H63"/>
    <mergeCell ref="A69:L69"/>
    <mergeCell ref="B57:I57"/>
  </mergeCells>
  <phoneticPr fontId="7" type="noConversion"/>
  <printOptions horizontalCentered="1"/>
  <pageMargins left="0.39370078740157483" right="0.39370078740157483" top="0.78740157480314965" bottom="0.19685039370078741" header="0" footer="0"/>
  <pageSetup scale="50" fitToHeight="5" orientation="portrait" r:id="rId1"/>
  <headerFooter alignWithMargins="0"/>
  <rowBreaks count="1" manualBreakCount="1">
    <brk id="66" max="12"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63C79-B865-4713-A0A0-89E891487CA3}">
  <dimension ref="A1:N87"/>
  <sheetViews>
    <sheetView showGridLines="0" workbookViewId="0"/>
  </sheetViews>
  <sheetFormatPr baseColWidth="10" defaultRowHeight="12.75"/>
  <cols>
    <col min="3" max="3" width="9.42578125" customWidth="1"/>
    <col min="4" max="4" width="7.140625" customWidth="1"/>
    <col min="5" max="5" width="8.7109375" customWidth="1"/>
    <col min="6" max="6" width="7.42578125" customWidth="1"/>
    <col min="9" max="9" width="10" customWidth="1"/>
    <col min="10" max="10" width="9.85546875" customWidth="1"/>
    <col min="11" max="11" width="9" customWidth="1"/>
    <col min="13" max="13" width="7" customWidth="1"/>
  </cols>
  <sheetData>
    <row r="1" spans="1:13" ht="44.25" customHeight="1">
      <c r="A1" s="178"/>
      <c r="B1" s="179"/>
      <c r="C1" s="179"/>
      <c r="D1" s="31"/>
      <c r="E1" s="31"/>
      <c r="F1" s="31"/>
      <c r="G1" s="31"/>
      <c r="H1" s="31"/>
      <c r="I1" s="31"/>
      <c r="J1" s="31"/>
      <c r="K1" s="31"/>
      <c r="L1" s="31"/>
      <c r="M1" s="287"/>
    </row>
    <row r="2" spans="1:13" ht="15" customHeight="1">
      <c r="A2" s="126"/>
      <c r="B2" s="30"/>
      <c r="C2" s="30"/>
      <c r="D2" s="30"/>
      <c r="E2" s="34"/>
      <c r="F2" s="35"/>
      <c r="G2" s="35"/>
      <c r="H2" s="35"/>
      <c r="I2" s="35"/>
      <c r="J2" s="35"/>
      <c r="K2" s="524"/>
      <c r="L2" s="524"/>
      <c r="M2" s="780"/>
    </row>
    <row r="3" spans="1:13" ht="15" customHeight="1">
      <c r="A3" s="126"/>
      <c r="B3" s="30"/>
      <c r="C3" s="30"/>
      <c r="D3" s="36"/>
      <c r="E3" s="466" t="s">
        <v>305</v>
      </c>
      <c r="F3" s="466"/>
      <c r="G3" s="466"/>
      <c r="H3" s="466"/>
      <c r="I3" s="466"/>
      <c r="J3" s="466"/>
      <c r="K3" s="524"/>
      <c r="L3" s="524"/>
      <c r="M3" s="780"/>
    </row>
    <row r="4" spans="1:13" ht="30" customHeight="1" thickBot="1">
      <c r="A4" s="126"/>
      <c r="B4" s="30"/>
      <c r="C4" s="30"/>
      <c r="D4" s="30"/>
      <c r="E4" s="781"/>
      <c r="F4" s="781"/>
      <c r="G4" s="781"/>
      <c r="H4" s="781"/>
      <c r="I4" s="781"/>
      <c r="J4" s="781"/>
      <c r="K4" s="34"/>
      <c r="L4" s="37"/>
      <c r="M4" s="288"/>
    </row>
    <row r="5" spans="1:13" ht="32.25" customHeight="1" thickBot="1">
      <c r="A5" s="363" t="s">
        <v>36</v>
      </c>
      <c r="B5" s="364"/>
      <c r="C5" s="364"/>
      <c r="D5" s="364"/>
      <c r="E5" s="364"/>
      <c r="F5" s="364"/>
      <c r="G5" s="364"/>
      <c r="H5" s="364"/>
      <c r="I5" s="364"/>
      <c r="J5" s="364"/>
      <c r="K5" s="364"/>
      <c r="L5" s="364"/>
      <c r="M5" s="365"/>
    </row>
    <row r="6" spans="1:13" ht="17.25" customHeight="1">
      <c r="A6" s="180" t="s">
        <v>37</v>
      </c>
      <c r="B6" s="39" t="str">
        <f>+'DATOS MAESTROS'!B3</f>
        <v>GLASSTECH MEXICO 2025</v>
      </c>
      <c r="C6" s="40"/>
      <c r="D6" s="40"/>
      <c r="E6" s="40"/>
      <c r="F6" s="40"/>
      <c r="G6" s="41"/>
      <c r="H6" s="366" t="s">
        <v>38</v>
      </c>
      <c r="I6" s="367"/>
      <c r="J6" s="368" t="str">
        <f>+'DATOS MAESTROS'!B4</f>
        <v>july 16 - 18, 2025</v>
      </c>
      <c r="K6" s="369"/>
      <c r="L6" s="369"/>
      <c r="M6" s="782" t="s">
        <v>257</v>
      </c>
    </row>
    <row r="7" spans="1:13" ht="15.75" thickBot="1">
      <c r="A7" s="373" t="s">
        <v>39</v>
      </c>
      <c r="B7" s="374"/>
      <c r="C7" s="374"/>
      <c r="D7" s="374"/>
      <c r="E7" s="374"/>
      <c r="F7" s="374"/>
      <c r="G7" s="374"/>
      <c r="H7" s="374"/>
      <c r="I7" s="374"/>
      <c r="J7" s="374"/>
      <c r="K7" s="374"/>
      <c r="L7" s="374"/>
      <c r="M7" s="783"/>
    </row>
    <row r="8" spans="1:13" ht="13.5" thickBot="1">
      <c r="A8" s="181" t="s">
        <v>41</v>
      </c>
      <c r="B8" s="42"/>
      <c r="C8" s="42"/>
      <c r="D8" s="375"/>
      <c r="E8" s="375"/>
      <c r="F8" s="375"/>
      <c r="G8" s="375"/>
      <c r="H8" s="375"/>
      <c r="I8" s="43"/>
      <c r="J8" s="43"/>
      <c r="K8" s="376" t="s">
        <v>40</v>
      </c>
      <c r="L8" s="377"/>
      <c r="M8" s="783"/>
    </row>
    <row r="9" spans="1:13">
      <c r="A9" s="182" t="s">
        <v>42</v>
      </c>
      <c r="B9" s="44"/>
      <c r="C9" s="44"/>
      <c r="D9" s="361"/>
      <c r="E9" s="361"/>
      <c r="F9" s="361"/>
      <c r="G9" s="361"/>
      <c r="H9" s="361"/>
      <c r="I9" s="43"/>
      <c r="J9" s="43"/>
      <c r="K9" s="357"/>
      <c r="L9" s="358"/>
      <c r="M9" s="783"/>
    </row>
    <row r="10" spans="1:13" ht="13.5" thickBot="1">
      <c r="A10" s="182" t="s">
        <v>43</v>
      </c>
      <c r="B10" s="44"/>
      <c r="C10" s="44"/>
      <c r="D10" s="361"/>
      <c r="E10" s="361"/>
      <c r="F10" s="361"/>
      <c r="G10" s="361"/>
      <c r="H10" s="361"/>
      <c r="I10" s="43"/>
      <c r="J10" s="43"/>
      <c r="K10" s="359"/>
      <c r="L10" s="360"/>
      <c r="M10" s="783"/>
    </row>
    <row r="11" spans="1:13">
      <c r="A11" s="182" t="s">
        <v>44</v>
      </c>
      <c r="B11" s="44"/>
      <c r="C11" s="44"/>
      <c r="D11" s="361"/>
      <c r="E11" s="361"/>
      <c r="F11" s="361"/>
      <c r="G11" s="361"/>
      <c r="H11" s="361"/>
      <c r="I11" s="45" t="s">
        <v>181</v>
      </c>
      <c r="J11" s="362"/>
      <c r="K11" s="362"/>
      <c r="L11" s="362"/>
      <c r="M11" s="783"/>
    </row>
    <row r="12" spans="1:13">
      <c r="A12" s="182" t="s">
        <v>45</v>
      </c>
      <c r="B12" s="44"/>
      <c r="C12" s="44"/>
      <c r="D12" s="361"/>
      <c r="E12" s="361"/>
      <c r="F12" s="361"/>
      <c r="G12" s="361"/>
      <c r="H12" s="361"/>
      <c r="I12" s="658" t="s">
        <v>50</v>
      </c>
      <c r="J12" s="658"/>
      <c r="K12" s="241"/>
      <c r="L12" s="241"/>
      <c r="M12" s="783"/>
    </row>
    <row r="13" spans="1:13">
      <c r="A13" s="182" t="s">
        <v>46</v>
      </c>
      <c r="B13" s="44"/>
      <c r="C13" s="44"/>
      <c r="D13" s="361"/>
      <c r="E13" s="361"/>
      <c r="F13" s="361"/>
      <c r="G13" s="361"/>
      <c r="H13" s="361"/>
      <c r="I13" s="45" t="s">
        <v>51</v>
      </c>
      <c r="J13" s="362"/>
      <c r="K13" s="362"/>
      <c r="L13" s="362"/>
      <c r="M13" s="783"/>
    </row>
    <row r="14" spans="1:13">
      <c r="A14" s="182" t="s">
        <v>47</v>
      </c>
      <c r="B14" s="44"/>
      <c r="C14" s="44"/>
      <c r="D14" s="361"/>
      <c r="E14" s="361"/>
      <c r="F14" s="361"/>
      <c r="G14" s="361"/>
      <c r="H14" s="361"/>
      <c r="I14" s="45" t="s">
        <v>5</v>
      </c>
      <c r="J14" s="362"/>
      <c r="K14" s="362"/>
      <c r="L14" s="362"/>
      <c r="M14" s="783"/>
    </row>
    <row r="15" spans="1:13">
      <c r="A15" s="182" t="s">
        <v>48</v>
      </c>
      <c r="B15" s="44"/>
      <c r="C15" s="44"/>
      <c r="D15" s="361"/>
      <c r="E15" s="361"/>
      <c r="F15" s="361"/>
      <c r="G15" s="361"/>
      <c r="H15" s="361"/>
      <c r="I15" s="43"/>
      <c r="J15" s="658"/>
      <c r="K15" s="658"/>
      <c r="L15" s="658"/>
      <c r="M15" s="783"/>
    </row>
    <row r="16" spans="1:13">
      <c r="A16" s="44"/>
      <c r="B16" s="44"/>
      <c r="C16" s="44"/>
      <c r="D16" s="43"/>
      <c r="E16" s="43"/>
      <c r="F16" s="43"/>
      <c r="G16" s="43"/>
      <c r="H16" s="43"/>
      <c r="I16" s="44"/>
      <c r="J16" s="44"/>
      <c r="K16" s="44"/>
      <c r="L16" s="43"/>
      <c r="M16" s="784"/>
    </row>
    <row r="17" spans="1:13" ht="15" hidden="1" customHeight="1">
      <c r="A17" s="389" t="s">
        <v>52</v>
      </c>
      <c r="B17" s="390"/>
      <c r="C17" s="390"/>
      <c r="D17" s="390"/>
      <c r="E17" s="390"/>
      <c r="F17" s="390"/>
      <c r="G17" s="390"/>
      <c r="H17" s="390"/>
      <c r="I17" s="390"/>
      <c r="J17" s="390"/>
      <c r="K17" s="390"/>
      <c r="L17" s="390"/>
      <c r="M17" s="783"/>
    </row>
    <row r="18" spans="1:13" ht="15" hidden="1" customHeight="1">
      <c r="A18" s="776" t="s">
        <v>306</v>
      </c>
      <c r="B18" s="777"/>
      <c r="C18" s="777"/>
      <c r="D18" s="777"/>
      <c r="E18" s="777"/>
      <c r="F18" s="777"/>
      <c r="G18" s="777"/>
      <c r="H18" s="777"/>
      <c r="I18" s="777"/>
      <c r="J18" s="777"/>
      <c r="K18" s="778">
        <v>45007</v>
      </c>
      <c r="L18" s="778"/>
      <c r="M18" s="783"/>
    </row>
    <row r="19" spans="1:13" ht="12.75" hidden="1" customHeight="1">
      <c r="A19" s="185" t="s">
        <v>53</v>
      </c>
      <c r="B19" s="556" t="s">
        <v>58</v>
      </c>
      <c r="C19" s="556"/>
      <c r="D19" s="556"/>
      <c r="E19" s="556"/>
      <c r="F19" s="556"/>
      <c r="G19" s="74" t="s">
        <v>61</v>
      </c>
      <c r="H19" s="397" t="s">
        <v>300</v>
      </c>
      <c r="I19" s="397"/>
      <c r="J19" s="397"/>
      <c r="K19" s="397"/>
      <c r="L19" s="397"/>
      <c r="M19" s="783"/>
    </row>
    <row r="20" spans="1:13" ht="12.75" hidden="1" customHeight="1">
      <c r="A20" s="242" t="s">
        <v>56</v>
      </c>
      <c r="B20" s="43" t="s">
        <v>57</v>
      </c>
      <c r="C20" s="43"/>
      <c r="D20" s="48" t="s">
        <v>307</v>
      </c>
      <c r="E20" s="43"/>
      <c r="F20" s="49"/>
      <c r="G20" s="779"/>
      <c r="H20" s="779"/>
      <c r="I20" s="779"/>
      <c r="J20" s="779"/>
      <c r="K20" s="395"/>
      <c r="L20" s="613"/>
      <c r="M20" s="783"/>
    </row>
    <row r="21" spans="1:13" ht="12.75" hidden="1" customHeight="1">
      <c r="A21" s="185" t="s">
        <v>54</v>
      </c>
      <c r="B21" s="391" t="s">
        <v>55</v>
      </c>
      <c r="C21" s="391"/>
      <c r="D21" s="392"/>
      <c r="E21" s="392"/>
      <c r="F21" s="392"/>
      <c r="G21" s="43"/>
      <c r="H21" s="43"/>
      <c r="I21" s="43"/>
      <c r="J21" s="50"/>
      <c r="K21" s="50"/>
      <c r="L21" s="43"/>
      <c r="M21" s="783"/>
    </row>
    <row r="22" spans="1:13" ht="15" hidden="1" customHeight="1">
      <c r="A22" s="389" t="s">
        <v>59</v>
      </c>
      <c r="B22" s="390"/>
      <c r="C22" s="390"/>
      <c r="D22" s="390"/>
      <c r="E22" s="390"/>
      <c r="F22" s="390"/>
      <c r="G22" s="390"/>
      <c r="H22" s="390"/>
      <c r="I22" s="390"/>
      <c r="J22" s="390"/>
      <c r="K22" s="390"/>
      <c r="L22" s="390"/>
      <c r="M22" s="783"/>
    </row>
    <row r="23" spans="1:13" ht="15" hidden="1" customHeight="1">
      <c r="A23" s="389" t="s">
        <v>60</v>
      </c>
      <c r="B23" s="390"/>
      <c r="C23" s="390"/>
      <c r="D23" s="390"/>
      <c r="E23" s="390"/>
      <c r="F23" s="390"/>
      <c r="G23" s="390"/>
      <c r="H23" s="390"/>
      <c r="I23" s="390"/>
      <c r="J23" s="390"/>
      <c r="K23" s="390"/>
      <c r="L23" s="390"/>
      <c r="M23" s="783"/>
    </row>
    <row r="24" spans="1:13" ht="13.5" hidden="1" customHeight="1" thickBot="1">
      <c r="A24" s="185" t="s">
        <v>61</v>
      </c>
      <c r="B24" s="43" t="s">
        <v>9</v>
      </c>
      <c r="C24" s="43"/>
      <c r="D24" s="43"/>
      <c r="E24" s="43"/>
      <c r="F24" s="43"/>
      <c r="G24" s="43"/>
      <c r="H24" s="51"/>
      <c r="I24" s="51"/>
      <c r="J24" s="43"/>
      <c r="K24" s="43"/>
      <c r="L24" s="43"/>
      <c r="M24" s="783"/>
    </row>
    <row r="25" spans="1:13" ht="12.75" hidden="1" customHeight="1">
      <c r="A25" s="186"/>
      <c r="B25" s="52"/>
      <c r="C25" s="52"/>
      <c r="D25" s="53"/>
      <c r="E25" s="53"/>
      <c r="F25" s="44"/>
      <c r="G25" s="403" t="s">
        <v>62</v>
      </c>
      <c r="H25" s="404"/>
      <c r="I25" s="405"/>
      <c r="J25" s="405"/>
      <c r="K25" s="405"/>
      <c r="L25" s="405"/>
      <c r="M25" s="783"/>
    </row>
    <row r="26" spans="1:13" ht="13.5" hidden="1" customHeight="1" thickBot="1">
      <c r="A26" s="184"/>
      <c r="B26" s="44"/>
      <c r="C26" s="44"/>
      <c r="D26" s="43"/>
      <c r="E26" s="43"/>
      <c r="F26" s="43"/>
      <c r="G26" s="403"/>
      <c r="H26" s="406"/>
      <c r="I26" s="407"/>
      <c r="J26" s="407"/>
      <c r="K26" s="407"/>
      <c r="L26" s="407"/>
      <c r="M26" s="783"/>
    </row>
    <row r="27" spans="1:13" ht="12.75" hidden="1" customHeight="1">
      <c r="A27" s="184"/>
      <c r="B27" s="408" t="s">
        <v>64</v>
      </c>
      <c r="C27" s="408"/>
      <c r="D27" s="43"/>
      <c r="E27" s="43"/>
      <c r="F27" s="43"/>
      <c r="G27" s="43"/>
      <c r="H27" s="409" t="s">
        <v>63</v>
      </c>
      <c r="I27" s="409"/>
      <c r="J27" s="409"/>
      <c r="K27" s="409"/>
      <c r="L27" s="409"/>
      <c r="M27" s="783"/>
    </row>
    <row r="28" spans="1:13" ht="13.5" hidden="1" customHeight="1" thickBot="1">
      <c r="A28" s="184"/>
      <c r="B28" s="54" t="s">
        <v>1</v>
      </c>
      <c r="C28" s="55"/>
      <c r="D28" s="33"/>
      <c r="E28" s="56" t="s">
        <v>65</v>
      </c>
      <c r="F28" s="57"/>
      <c r="G28" s="43"/>
      <c r="H28" s="58"/>
      <c r="I28" s="58"/>
      <c r="J28" s="58"/>
      <c r="K28" s="58"/>
      <c r="L28" s="58"/>
      <c r="M28" s="783"/>
    </row>
    <row r="29" spans="1:13" ht="12.75" hidden="1" customHeight="1">
      <c r="A29" s="187"/>
      <c r="B29" s="56" t="s">
        <v>3</v>
      </c>
      <c r="C29" s="55"/>
      <c r="D29" s="33"/>
      <c r="E29" s="56"/>
      <c r="F29" s="56"/>
      <c r="G29" s="51"/>
      <c r="H29" s="51"/>
      <c r="I29" s="410"/>
      <c r="J29" s="410"/>
      <c r="K29" s="410"/>
      <c r="L29" s="410"/>
      <c r="M29" s="783"/>
    </row>
    <row r="30" spans="1:13" ht="13.5" hidden="1" customHeight="1" thickBot="1">
      <c r="A30" s="187"/>
      <c r="B30" s="59" t="s">
        <v>2</v>
      </c>
      <c r="C30" s="55"/>
      <c r="D30" s="33"/>
      <c r="E30" s="56" t="s">
        <v>66</v>
      </c>
      <c r="F30" s="57"/>
      <c r="G30" s="43"/>
      <c r="H30" s="43"/>
      <c r="I30" s="411" t="s">
        <v>67</v>
      </c>
      <c r="J30" s="411"/>
      <c r="K30" s="411"/>
      <c r="L30" s="411"/>
      <c r="M30" s="783"/>
    </row>
    <row r="31" spans="1:13" ht="12.75" hidden="1" customHeight="1">
      <c r="A31" s="187"/>
      <c r="B31" s="33"/>
      <c r="C31" s="33"/>
      <c r="D31" s="33"/>
      <c r="E31" s="33"/>
      <c r="F31" s="33"/>
      <c r="G31" s="43"/>
      <c r="H31" s="43"/>
      <c r="I31" s="60"/>
      <c r="J31" s="60"/>
      <c r="K31" s="60"/>
      <c r="L31" s="60"/>
      <c r="M31" s="783"/>
    </row>
    <row r="32" spans="1:13" ht="12.75" hidden="1" customHeight="1">
      <c r="A32" s="187"/>
      <c r="B32" s="56"/>
      <c r="C32" s="44"/>
      <c r="D32" s="33"/>
      <c r="E32" s="56"/>
      <c r="F32" s="56"/>
      <c r="G32" s="43"/>
      <c r="H32" s="43"/>
      <c r="I32" s="60"/>
      <c r="J32" s="60"/>
      <c r="K32" s="60"/>
      <c r="L32" s="60"/>
      <c r="M32" s="783"/>
    </row>
    <row r="33" spans="1:13" ht="12.75" hidden="1" customHeight="1">
      <c r="A33" s="416" t="s">
        <v>69</v>
      </c>
      <c r="B33" s="417"/>
      <c r="C33" s="417"/>
      <c r="D33" s="417"/>
      <c r="E33" s="417"/>
      <c r="F33" s="417"/>
      <c r="G33" s="417"/>
      <c r="H33" s="51"/>
      <c r="I33" s="394"/>
      <c r="J33" s="394"/>
      <c r="K33" s="394"/>
      <c r="L33" s="394"/>
      <c r="M33" s="783"/>
    </row>
    <row r="34" spans="1:13" ht="12.75" hidden="1" customHeight="1">
      <c r="A34" s="416"/>
      <c r="B34" s="417"/>
      <c r="C34" s="417"/>
      <c r="D34" s="417"/>
      <c r="E34" s="417"/>
      <c r="F34" s="417"/>
      <c r="G34" s="417"/>
      <c r="H34" s="61"/>
      <c r="I34" s="497" t="s">
        <v>68</v>
      </c>
      <c r="J34" s="497"/>
      <c r="K34" s="497"/>
      <c r="L34" s="497"/>
      <c r="M34" s="783"/>
    </row>
    <row r="35" spans="1:13" ht="12.75" hidden="1" customHeight="1">
      <c r="A35" s="418"/>
      <c r="B35" s="419"/>
      <c r="C35" s="419"/>
      <c r="D35" s="419"/>
      <c r="E35" s="419"/>
      <c r="F35" s="419"/>
      <c r="G35" s="419"/>
      <c r="H35" s="63"/>
      <c r="I35" s="499"/>
      <c r="J35" s="499"/>
      <c r="K35" s="499"/>
      <c r="L35" s="499"/>
      <c r="M35" s="783"/>
    </row>
    <row r="36" spans="1:13" ht="15" hidden="1" customHeight="1">
      <c r="A36" s="537" t="s">
        <v>70</v>
      </c>
      <c r="B36" s="539"/>
      <c r="C36" s="539"/>
      <c r="D36" s="539"/>
      <c r="E36" s="539"/>
      <c r="F36" s="539"/>
      <c r="G36" s="539"/>
      <c r="H36" s="539"/>
      <c r="I36" s="539"/>
      <c r="J36" s="539"/>
      <c r="K36" s="539"/>
      <c r="L36" s="540"/>
      <c r="M36" s="783"/>
    </row>
    <row r="37" spans="1:13" ht="27.75" hidden="1" customHeight="1">
      <c r="A37" s="541" t="s">
        <v>71</v>
      </c>
      <c r="B37" s="542"/>
      <c r="C37" s="542"/>
      <c r="D37" s="542"/>
      <c r="E37" s="542"/>
      <c r="F37" s="542"/>
      <c r="G37" s="542"/>
      <c r="H37" s="542"/>
      <c r="I37" s="542"/>
      <c r="J37" s="542"/>
      <c r="K37" s="542"/>
      <c r="L37" s="542"/>
      <c r="M37" s="783"/>
    </row>
    <row r="38" spans="1:13" ht="15" hidden="1" customHeight="1">
      <c r="A38" s="401"/>
      <c r="B38" s="402"/>
      <c r="C38" s="402"/>
      <c r="D38" s="402"/>
      <c r="E38" s="402"/>
      <c r="F38" s="402"/>
      <c r="G38" s="402"/>
      <c r="H38" s="402"/>
      <c r="I38" s="402"/>
      <c r="J38" s="402"/>
      <c r="K38" s="402"/>
      <c r="L38" s="402"/>
      <c r="M38" s="783"/>
    </row>
    <row r="39" spans="1:13" ht="12.75" hidden="1" customHeight="1">
      <c r="A39" s="543"/>
      <c r="B39" s="544"/>
      <c r="C39" s="544"/>
      <c r="D39" s="544"/>
      <c r="E39" s="544"/>
      <c r="F39" s="544"/>
      <c r="G39" s="544"/>
      <c r="H39" s="544"/>
      <c r="I39" s="544"/>
      <c r="J39" s="544"/>
      <c r="K39" s="544"/>
      <c r="L39" s="544"/>
      <c r="M39" s="783"/>
    </row>
    <row r="40" spans="1:13" ht="4.5" hidden="1" customHeight="1">
      <c r="A40" s="210"/>
      <c r="B40" s="145"/>
      <c r="C40" s="145"/>
      <c r="D40" s="145"/>
      <c r="E40" s="145"/>
      <c r="F40" s="145"/>
      <c r="G40" s="145"/>
      <c r="H40" s="145"/>
      <c r="I40" s="145"/>
      <c r="J40" s="145"/>
      <c r="K40" s="145"/>
      <c r="L40" s="145"/>
      <c r="M40" s="783"/>
    </row>
    <row r="41" spans="1:13" ht="30" customHeight="1">
      <c r="A41" s="762" t="s">
        <v>388</v>
      </c>
      <c r="B41" s="763"/>
      <c r="C41" s="763"/>
      <c r="D41" s="763"/>
      <c r="E41" s="763"/>
      <c r="F41" s="763"/>
      <c r="G41" s="763"/>
      <c r="H41" s="763"/>
      <c r="I41" s="763"/>
      <c r="J41" s="763"/>
      <c r="K41" s="763"/>
      <c r="L41" s="763"/>
      <c r="M41" s="783"/>
    </row>
    <row r="42" spans="1:13" ht="115.5" customHeight="1">
      <c r="A42" s="774" t="s">
        <v>308</v>
      </c>
      <c r="B42" s="775"/>
      <c r="C42" s="775"/>
      <c r="D42" s="775"/>
      <c r="E42" s="775"/>
      <c r="F42" s="775"/>
      <c r="G42" s="775"/>
      <c r="H42" s="775"/>
      <c r="I42" s="775"/>
      <c r="J42" s="775"/>
      <c r="K42" s="775"/>
      <c r="L42" s="775"/>
      <c r="M42" s="783"/>
    </row>
    <row r="43" spans="1:13">
      <c r="A43" s="211"/>
      <c r="B43" s="147"/>
      <c r="C43" s="147"/>
      <c r="D43" s="147"/>
      <c r="E43" s="147"/>
      <c r="F43" s="147"/>
      <c r="G43" s="147"/>
      <c r="H43" s="147"/>
      <c r="I43" s="147"/>
      <c r="J43" s="147"/>
      <c r="K43" s="147"/>
      <c r="L43" s="147"/>
      <c r="M43" s="783"/>
    </row>
    <row r="44" spans="1:13" ht="15" hidden="1" customHeight="1">
      <c r="A44" s="206"/>
      <c r="B44" s="609" t="s">
        <v>258</v>
      </c>
      <c r="C44" s="609"/>
      <c r="D44" s="609"/>
      <c r="E44" s="609"/>
      <c r="F44" s="609"/>
      <c r="G44" s="609"/>
      <c r="H44" s="609"/>
      <c r="I44" s="609"/>
      <c r="J44" s="609"/>
      <c r="K44" s="609"/>
      <c r="L44" s="136"/>
      <c r="M44" s="783"/>
    </row>
    <row r="45" spans="1:13" ht="24" hidden="1" customHeight="1">
      <c r="A45" s="261" t="s">
        <v>217</v>
      </c>
      <c r="B45" s="720" t="s">
        <v>183</v>
      </c>
      <c r="C45" s="720"/>
      <c r="D45" s="720"/>
      <c r="E45" s="720"/>
      <c r="F45" s="720"/>
      <c r="G45" s="720"/>
      <c r="H45" s="720"/>
      <c r="I45" s="720"/>
      <c r="J45" s="262" t="s">
        <v>218</v>
      </c>
      <c r="K45" s="262" t="s">
        <v>219</v>
      </c>
      <c r="L45" s="263" t="s">
        <v>220</v>
      </c>
      <c r="M45" s="783"/>
    </row>
    <row r="46" spans="1:13" ht="12.75" hidden="1" customHeight="1">
      <c r="A46" s="212"/>
      <c r="B46" s="748" t="s">
        <v>259</v>
      </c>
      <c r="C46" s="748"/>
      <c r="D46" s="748"/>
      <c r="E46" s="748"/>
      <c r="F46" s="748"/>
      <c r="G46" s="748"/>
      <c r="H46" s="748"/>
      <c r="I46" s="748"/>
      <c r="J46" s="266">
        <v>61</v>
      </c>
      <c r="K46" s="266">
        <v>73</v>
      </c>
      <c r="L46" s="12">
        <v>0</v>
      </c>
      <c r="M46" s="783"/>
    </row>
    <row r="47" spans="1:13" ht="12.75" hidden="1" customHeight="1">
      <c r="A47" s="213"/>
      <c r="B47" s="757" t="s">
        <v>260</v>
      </c>
      <c r="C47" s="757"/>
      <c r="D47" s="757"/>
      <c r="E47" s="757"/>
      <c r="F47" s="757"/>
      <c r="G47" s="757"/>
      <c r="H47" s="757"/>
      <c r="I47" s="757"/>
      <c r="J47" s="266">
        <v>8</v>
      </c>
      <c r="K47" s="266">
        <v>9</v>
      </c>
      <c r="L47" s="148">
        <v>0</v>
      </c>
      <c r="M47" s="783"/>
    </row>
    <row r="48" spans="1:13" ht="15" hidden="1" customHeight="1">
      <c r="A48" s="214"/>
      <c r="B48" s="609" t="s">
        <v>261</v>
      </c>
      <c r="C48" s="609"/>
      <c r="D48" s="609"/>
      <c r="E48" s="609"/>
      <c r="F48" s="609"/>
      <c r="G48" s="609"/>
      <c r="H48" s="609"/>
      <c r="I48" s="609"/>
      <c r="J48" s="609"/>
      <c r="K48" s="609"/>
      <c r="L48" s="150"/>
      <c r="M48" s="783"/>
    </row>
    <row r="49" spans="1:13" ht="24" hidden="1" customHeight="1">
      <c r="A49" s="261" t="s">
        <v>217</v>
      </c>
      <c r="B49" s="720" t="s">
        <v>183</v>
      </c>
      <c r="C49" s="720"/>
      <c r="D49" s="720"/>
      <c r="E49" s="720"/>
      <c r="F49" s="720"/>
      <c r="G49" s="720"/>
      <c r="H49" s="720"/>
      <c r="I49" s="720"/>
      <c r="J49" s="249" t="s">
        <v>218</v>
      </c>
      <c r="K49" s="249" t="s">
        <v>219</v>
      </c>
      <c r="L49" s="286" t="s">
        <v>220</v>
      </c>
      <c r="M49" s="783"/>
    </row>
    <row r="50" spans="1:13" ht="12.75" hidden="1" customHeight="1">
      <c r="A50" s="212"/>
      <c r="B50" s="758" t="s">
        <v>262</v>
      </c>
      <c r="C50" s="758"/>
      <c r="D50" s="758"/>
      <c r="E50" s="758"/>
      <c r="F50" s="758"/>
      <c r="G50" s="758"/>
      <c r="H50" s="758"/>
      <c r="I50" s="758"/>
      <c r="J50" s="266">
        <v>61</v>
      </c>
      <c r="K50" s="266">
        <v>73</v>
      </c>
      <c r="L50" s="151">
        <v>0</v>
      </c>
      <c r="M50" s="783"/>
    </row>
    <row r="51" spans="1:13" ht="12.75" hidden="1" customHeight="1">
      <c r="A51" s="212"/>
      <c r="B51" s="747" t="s">
        <v>263</v>
      </c>
      <c r="C51" s="747"/>
      <c r="D51" s="747"/>
      <c r="E51" s="747"/>
      <c r="F51" s="747"/>
      <c r="G51" s="747"/>
      <c r="H51" s="747"/>
      <c r="I51" s="747"/>
      <c r="J51" s="266">
        <v>92</v>
      </c>
      <c r="K51" s="266">
        <v>110</v>
      </c>
      <c r="L51" s="152">
        <v>0</v>
      </c>
      <c r="M51" s="783"/>
    </row>
    <row r="52" spans="1:13" ht="12.75" hidden="1" customHeight="1">
      <c r="A52" s="212"/>
      <c r="B52" s="747" t="s">
        <v>264</v>
      </c>
      <c r="C52" s="747"/>
      <c r="D52" s="747"/>
      <c r="E52" s="747"/>
      <c r="F52" s="747"/>
      <c r="G52" s="747"/>
      <c r="H52" s="747"/>
      <c r="I52" s="747"/>
      <c r="J52" s="266">
        <v>123</v>
      </c>
      <c r="K52" s="266">
        <v>148</v>
      </c>
      <c r="L52" s="152">
        <v>0</v>
      </c>
      <c r="M52" s="783"/>
    </row>
    <row r="53" spans="1:13" ht="12.75" hidden="1" customHeight="1">
      <c r="A53" s="212"/>
      <c r="B53" s="747" t="s">
        <v>265</v>
      </c>
      <c r="C53" s="747"/>
      <c r="D53" s="747"/>
      <c r="E53" s="747"/>
      <c r="F53" s="747"/>
      <c r="G53" s="747"/>
      <c r="H53" s="747"/>
      <c r="I53" s="747"/>
      <c r="J53" s="266">
        <v>154</v>
      </c>
      <c r="K53" s="266">
        <v>185</v>
      </c>
      <c r="L53" s="152">
        <v>0</v>
      </c>
      <c r="M53" s="783"/>
    </row>
    <row r="54" spans="1:13" ht="12.75" hidden="1" customHeight="1">
      <c r="A54" s="212"/>
      <c r="B54" s="747" t="s">
        <v>266</v>
      </c>
      <c r="C54" s="747"/>
      <c r="D54" s="747"/>
      <c r="E54" s="747"/>
      <c r="F54" s="747"/>
      <c r="G54" s="747"/>
      <c r="H54" s="747"/>
      <c r="I54" s="747"/>
      <c r="J54" s="266">
        <v>185</v>
      </c>
      <c r="K54" s="266">
        <v>222</v>
      </c>
      <c r="L54" s="152">
        <v>0</v>
      </c>
      <c r="M54" s="783"/>
    </row>
    <row r="55" spans="1:13" ht="12.75" hidden="1" customHeight="1">
      <c r="A55" s="212"/>
      <c r="B55" s="747" t="s">
        <v>267</v>
      </c>
      <c r="C55" s="747"/>
      <c r="D55" s="747"/>
      <c r="E55" s="747"/>
      <c r="F55" s="747"/>
      <c r="G55" s="747"/>
      <c r="H55" s="747"/>
      <c r="I55" s="747"/>
      <c r="J55" s="266">
        <v>216</v>
      </c>
      <c r="K55" s="266">
        <v>259</v>
      </c>
      <c r="L55" s="152">
        <v>0</v>
      </c>
      <c r="M55" s="783"/>
    </row>
    <row r="56" spans="1:13" ht="12.75" hidden="1" customHeight="1">
      <c r="A56" s="212"/>
      <c r="B56" s="747" t="s">
        <v>268</v>
      </c>
      <c r="C56" s="747"/>
      <c r="D56" s="747"/>
      <c r="E56" s="747"/>
      <c r="F56" s="747"/>
      <c r="G56" s="747"/>
      <c r="H56" s="747"/>
      <c r="I56" s="747"/>
      <c r="J56" s="266">
        <v>247</v>
      </c>
      <c r="K56" s="266">
        <v>296</v>
      </c>
      <c r="L56" s="152">
        <v>0</v>
      </c>
      <c r="M56" s="783"/>
    </row>
    <row r="57" spans="1:13" ht="12.75" hidden="1" customHeight="1">
      <c r="A57" s="212"/>
      <c r="B57" s="747" t="s">
        <v>269</v>
      </c>
      <c r="C57" s="747"/>
      <c r="D57" s="747"/>
      <c r="E57" s="747"/>
      <c r="F57" s="747"/>
      <c r="G57" s="747"/>
      <c r="H57" s="747"/>
      <c r="I57" s="747"/>
      <c r="J57" s="266">
        <v>278</v>
      </c>
      <c r="K57" s="266">
        <v>334</v>
      </c>
      <c r="L57" s="152">
        <v>0</v>
      </c>
      <c r="M57" s="783"/>
    </row>
    <row r="58" spans="1:13" ht="12.75" hidden="1" customHeight="1">
      <c r="A58" s="212"/>
      <c r="B58" s="747" t="s">
        <v>270</v>
      </c>
      <c r="C58" s="747"/>
      <c r="D58" s="747"/>
      <c r="E58" s="747"/>
      <c r="F58" s="747"/>
      <c r="G58" s="747"/>
      <c r="H58" s="747"/>
      <c r="I58" s="747"/>
      <c r="J58" s="266">
        <v>309</v>
      </c>
      <c r="K58" s="266">
        <v>371</v>
      </c>
      <c r="L58" s="152">
        <v>0</v>
      </c>
      <c r="M58" s="783"/>
    </row>
    <row r="59" spans="1:13" ht="12.75" hidden="1" customHeight="1">
      <c r="A59" s="749" t="s">
        <v>272</v>
      </c>
      <c r="B59" s="694"/>
      <c r="C59" s="694"/>
      <c r="D59" s="694"/>
      <c r="E59" s="694"/>
      <c r="F59" s="694"/>
      <c r="G59" s="694"/>
      <c r="H59" s="694"/>
      <c r="I59" s="694"/>
      <c r="J59" s="694"/>
      <c r="K59" s="694"/>
      <c r="L59" s="694"/>
      <c r="M59" s="783"/>
    </row>
    <row r="60" spans="1:13" ht="12.75" hidden="1" customHeight="1">
      <c r="A60" s="750" t="s">
        <v>271</v>
      </c>
      <c r="B60" s="751"/>
      <c r="C60" s="751"/>
      <c r="D60" s="751"/>
      <c r="E60" s="751"/>
      <c r="F60" s="751"/>
      <c r="G60" s="751"/>
      <c r="H60" s="751"/>
      <c r="I60" s="751"/>
      <c r="J60" s="751"/>
      <c r="K60" s="751"/>
      <c r="L60" s="751"/>
      <c r="M60" s="783"/>
    </row>
    <row r="61" spans="1:13" ht="24" hidden="1" customHeight="1">
      <c r="A61" s="261" t="s">
        <v>217</v>
      </c>
      <c r="B61" s="720" t="s">
        <v>183</v>
      </c>
      <c r="C61" s="720"/>
      <c r="D61" s="720"/>
      <c r="E61" s="720"/>
      <c r="F61" s="720"/>
      <c r="G61" s="720"/>
      <c r="H61" s="720"/>
      <c r="I61" s="720"/>
      <c r="J61" s="249" t="s">
        <v>218</v>
      </c>
      <c r="K61" s="249" t="s">
        <v>219</v>
      </c>
      <c r="L61" s="286" t="s">
        <v>220</v>
      </c>
      <c r="M61" s="783"/>
    </row>
    <row r="62" spans="1:13" ht="12.75" hidden="1" customHeight="1">
      <c r="A62" s="212"/>
      <c r="B62" s="770" t="s">
        <v>273</v>
      </c>
      <c r="C62" s="770"/>
      <c r="D62" s="770"/>
      <c r="E62" s="770"/>
      <c r="F62" s="770"/>
      <c r="G62" s="770"/>
      <c r="H62" s="770"/>
      <c r="I62" s="770"/>
      <c r="J62" s="266">
        <v>61</v>
      </c>
      <c r="K62" s="266">
        <v>73</v>
      </c>
      <c r="L62" s="152">
        <v>0</v>
      </c>
      <c r="M62" s="783"/>
    </row>
    <row r="63" spans="1:13" ht="13.5" hidden="1" customHeight="1" thickBot="1">
      <c r="A63" s="212"/>
      <c r="B63" s="748" t="s">
        <v>274</v>
      </c>
      <c r="C63" s="748"/>
      <c r="D63" s="748"/>
      <c r="E63" s="748"/>
      <c r="F63" s="748"/>
      <c r="G63" s="748"/>
      <c r="H63" s="748"/>
      <c r="I63" s="748"/>
      <c r="J63" s="266">
        <v>31</v>
      </c>
      <c r="K63" s="266">
        <v>38</v>
      </c>
      <c r="L63" s="154">
        <v>0</v>
      </c>
      <c r="M63" s="783"/>
    </row>
    <row r="64" spans="1:13" ht="12.75" hidden="1" customHeight="1">
      <c r="A64" s="745"/>
      <c r="B64" s="556"/>
      <c r="C64" s="556"/>
      <c r="D64" s="556"/>
      <c r="E64" s="556"/>
      <c r="F64" s="556"/>
      <c r="G64" s="556"/>
      <c r="H64" s="556"/>
      <c r="I64" s="155"/>
      <c r="J64" s="739" t="s">
        <v>275</v>
      </c>
      <c r="K64" s="740"/>
      <c r="L64" s="156">
        <v>0</v>
      </c>
      <c r="M64" s="783"/>
    </row>
    <row r="65" spans="1:13" ht="12.75" hidden="1" customHeight="1">
      <c r="A65" s="752" t="s">
        <v>276</v>
      </c>
      <c r="B65" s="753"/>
      <c r="C65" s="753"/>
      <c r="D65" s="753"/>
      <c r="E65" s="753"/>
      <c r="F65" s="753"/>
      <c r="G65" s="753"/>
      <c r="H65" s="753"/>
      <c r="I65" s="157"/>
      <c r="J65" s="741" t="s">
        <v>203</v>
      </c>
      <c r="K65" s="742"/>
      <c r="L65" s="158">
        <v>0</v>
      </c>
      <c r="M65" s="783"/>
    </row>
    <row r="66" spans="1:13" ht="13.5" hidden="1" customHeight="1" thickBot="1">
      <c r="A66" s="752"/>
      <c r="B66" s="753"/>
      <c r="C66" s="753"/>
      <c r="D66" s="753"/>
      <c r="E66" s="753"/>
      <c r="F66" s="753"/>
      <c r="G66" s="753"/>
      <c r="H66" s="753"/>
      <c r="I66" s="157"/>
      <c r="J66" s="743" t="s">
        <v>4</v>
      </c>
      <c r="K66" s="744"/>
      <c r="L66" s="159">
        <v>0</v>
      </c>
      <c r="M66" s="783"/>
    </row>
    <row r="67" spans="1:13" ht="12.75" hidden="1" customHeight="1">
      <c r="A67" s="752"/>
      <c r="B67" s="753"/>
      <c r="C67" s="753"/>
      <c r="D67" s="753"/>
      <c r="E67" s="753"/>
      <c r="F67" s="753"/>
      <c r="G67" s="753"/>
      <c r="H67" s="753"/>
      <c r="I67" s="161"/>
      <c r="J67" s="139"/>
      <c r="K67" s="139"/>
      <c r="L67" s="34"/>
      <c r="M67" s="783"/>
    </row>
    <row r="68" spans="1:13" ht="14.25" hidden="1" customHeight="1">
      <c r="A68" s="126"/>
      <c r="B68" s="30"/>
      <c r="C68" s="30"/>
      <c r="D68" s="30"/>
      <c r="E68" s="30"/>
      <c r="F68" s="30"/>
      <c r="G68" s="160"/>
      <c r="H68" s="160"/>
      <c r="I68" s="161"/>
      <c r="J68" s="139"/>
      <c r="K68" s="139"/>
      <c r="L68" s="34"/>
      <c r="M68" s="783"/>
    </row>
    <row r="69" spans="1:13">
      <c r="A69" s="663" t="s">
        <v>204</v>
      </c>
      <c r="B69" s="664"/>
      <c r="C69" s="664"/>
      <c r="D69" s="664"/>
      <c r="E69" s="664"/>
      <c r="F69" s="664"/>
      <c r="G69" s="664"/>
      <c r="H69" s="664"/>
      <c r="I69" s="664"/>
      <c r="J69" s="664"/>
      <c r="K69" s="664"/>
      <c r="L69" s="665"/>
      <c r="M69" s="783"/>
    </row>
    <row r="70" spans="1:13" ht="30" customHeight="1">
      <c r="A70" s="771" t="s">
        <v>412</v>
      </c>
      <c r="B70" s="772"/>
      <c r="C70" s="772"/>
      <c r="D70" s="772"/>
      <c r="E70" s="772"/>
      <c r="F70" s="772"/>
      <c r="G70" s="772"/>
      <c r="H70" s="772"/>
      <c r="I70" s="772"/>
      <c r="J70" s="772"/>
      <c r="K70" s="772"/>
      <c r="L70" s="773"/>
      <c r="M70" s="783"/>
    </row>
    <row r="71" spans="1:13" ht="15" customHeight="1">
      <c r="A71" s="767" t="s">
        <v>413</v>
      </c>
      <c r="B71" s="768"/>
      <c r="C71" s="768"/>
      <c r="D71" s="768"/>
      <c r="E71" s="768"/>
      <c r="F71" s="768"/>
      <c r="G71" s="768"/>
      <c r="H71" s="768"/>
      <c r="I71" s="768"/>
      <c r="J71" s="768"/>
      <c r="K71" s="768"/>
      <c r="L71" s="769"/>
      <c r="M71" s="783"/>
    </row>
    <row r="72" spans="1:13" ht="15" customHeight="1">
      <c r="A72" s="764" t="s">
        <v>414</v>
      </c>
      <c r="B72" s="765"/>
      <c r="C72" s="765"/>
      <c r="D72" s="765"/>
      <c r="E72" s="765"/>
      <c r="F72" s="765"/>
      <c r="G72" s="765"/>
      <c r="H72" s="765"/>
      <c r="I72" s="765"/>
      <c r="J72" s="765"/>
      <c r="K72" s="765"/>
      <c r="L72" s="766"/>
      <c r="M72" s="783"/>
    </row>
    <row r="73" spans="1:13" ht="15" customHeight="1">
      <c r="A73" s="767" t="s">
        <v>415</v>
      </c>
      <c r="B73" s="768"/>
      <c r="C73" s="768"/>
      <c r="D73" s="768"/>
      <c r="E73" s="768"/>
      <c r="F73" s="768"/>
      <c r="G73" s="768"/>
      <c r="H73" s="768"/>
      <c r="I73" s="768"/>
      <c r="J73" s="768"/>
      <c r="K73" s="768"/>
      <c r="L73" s="769"/>
      <c r="M73" s="783"/>
    </row>
    <row r="74" spans="1:13" ht="15" customHeight="1">
      <c r="A74" s="767" t="s">
        <v>416</v>
      </c>
      <c r="B74" s="768"/>
      <c r="C74" s="768"/>
      <c r="D74" s="768"/>
      <c r="E74" s="768"/>
      <c r="F74" s="768"/>
      <c r="G74" s="768"/>
      <c r="H74" s="768"/>
      <c r="I74" s="768"/>
      <c r="J74" s="768"/>
      <c r="K74" s="768"/>
      <c r="L74" s="769"/>
      <c r="M74" s="783"/>
    </row>
    <row r="75" spans="1:13" ht="30" customHeight="1">
      <c r="A75" s="767" t="s">
        <v>417</v>
      </c>
      <c r="B75" s="768"/>
      <c r="C75" s="768"/>
      <c r="D75" s="768"/>
      <c r="E75" s="768"/>
      <c r="F75" s="768"/>
      <c r="G75" s="768"/>
      <c r="H75" s="768"/>
      <c r="I75" s="768"/>
      <c r="J75" s="768"/>
      <c r="K75" s="768"/>
      <c r="L75" s="769"/>
      <c r="M75" s="783"/>
    </row>
    <row r="76" spans="1:13" ht="30" customHeight="1">
      <c r="A76" s="767" t="s">
        <v>407</v>
      </c>
      <c r="B76" s="768"/>
      <c r="C76" s="768"/>
      <c r="D76" s="768"/>
      <c r="E76" s="768"/>
      <c r="F76" s="768"/>
      <c r="G76" s="768"/>
      <c r="H76" s="768"/>
      <c r="I76" s="768"/>
      <c r="J76" s="768"/>
      <c r="K76" s="768"/>
      <c r="L76" s="769"/>
      <c r="M76" s="783"/>
    </row>
    <row r="77" spans="1:13" ht="15" customHeight="1">
      <c r="A77" s="767" t="s">
        <v>408</v>
      </c>
      <c r="B77" s="768"/>
      <c r="C77" s="768"/>
      <c r="D77" s="768"/>
      <c r="E77" s="768"/>
      <c r="F77" s="768"/>
      <c r="G77" s="768"/>
      <c r="H77" s="768"/>
      <c r="I77" s="768"/>
      <c r="J77" s="768"/>
      <c r="K77" s="768"/>
      <c r="L77" s="769"/>
      <c r="M77" s="783"/>
    </row>
    <row r="78" spans="1:13" ht="15" customHeight="1">
      <c r="A78" s="764" t="s">
        <v>409</v>
      </c>
      <c r="B78" s="765"/>
      <c r="C78" s="765"/>
      <c r="D78" s="765"/>
      <c r="E78" s="765"/>
      <c r="F78" s="765"/>
      <c r="G78" s="765"/>
      <c r="H78" s="765"/>
      <c r="I78" s="765"/>
      <c r="J78" s="765"/>
      <c r="K78" s="765"/>
      <c r="L78" s="766"/>
      <c r="M78" s="783"/>
    </row>
    <row r="79" spans="1:13" ht="15" customHeight="1">
      <c r="A79" s="764" t="s">
        <v>410</v>
      </c>
      <c r="B79" s="765"/>
      <c r="C79" s="765"/>
      <c r="D79" s="765"/>
      <c r="E79" s="765"/>
      <c r="F79" s="765"/>
      <c r="G79" s="765"/>
      <c r="H79" s="765"/>
      <c r="I79" s="765"/>
      <c r="J79" s="765"/>
      <c r="K79" s="765"/>
      <c r="L79" s="766"/>
      <c r="M79" s="783"/>
    </row>
    <row r="80" spans="1:13" ht="15" customHeight="1">
      <c r="A80" s="764" t="s">
        <v>411</v>
      </c>
      <c r="B80" s="765"/>
      <c r="C80" s="765"/>
      <c r="D80" s="765"/>
      <c r="E80" s="765"/>
      <c r="F80" s="765"/>
      <c r="G80" s="765"/>
      <c r="H80" s="765"/>
      <c r="I80" s="765"/>
      <c r="J80" s="765"/>
      <c r="K80" s="765"/>
      <c r="L80" s="766"/>
      <c r="M80" s="783"/>
    </row>
    <row r="81" spans="1:14" ht="15" customHeight="1">
      <c r="A81" s="764" t="s">
        <v>418</v>
      </c>
      <c r="B81" s="765"/>
      <c r="C81" s="765"/>
      <c r="D81" s="765"/>
      <c r="E81" s="765"/>
      <c r="F81" s="765"/>
      <c r="G81" s="765"/>
      <c r="H81" s="765"/>
      <c r="I81" s="765"/>
      <c r="J81" s="765"/>
      <c r="K81" s="765"/>
      <c r="L81" s="766"/>
      <c r="M81" s="783"/>
    </row>
    <row r="82" spans="1:14" ht="15" customHeight="1">
      <c r="A82" s="764" t="s">
        <v>396</v>
      </c>
      <c r="B82" s="765"/>
      <c r="C82" s="765"/>
      <c r="D82" s="765"/>
      <c r="E82" s="765"/>
      <c r="F82" s="765"/>
      <c r="G82" s="765"/>
      <c r="H82" s="765"/>
      <c r="I82" s="765"/>
      <c r="J82" s="765"/>
      <c r="K82" s="765"/>
      <c r="L82" s="766"/>
      <c r="M82" s="783"/>
    </row>
    <row r="83" spans="1:14" s="30" customFormat="1" ht="15" customHeight="1">
      <c r="A83" s="666" t="s">
        <v>449</v>
      </c>
      <c r="B83" s="667"/>
      <c r="C83" s="667"/>
      <c r="D83" s="667"/>
      <c r="E83" s="667"/>
      <c r="F83" s="667"/>
      <c r="G83" s="667"/>
      <c r="H83" s="667"/>
      <c r="I83" s="667"/>
      <c r="J83" s="667"/>
      <c r="K83" s="667"/>
      <c r="L83" s="668"/>
      <c r="M83" s="783"/>
      <c r="N83"/>
    </row>
    <row r="84" spans="1:14">
      <c r="A84" s="638"/>
      <c r="B84" s="639"/>
      <c r="C84" s="639"/>
      <c r="D84" s="639"/>
      <c r="E84" s="639"/>
      <c r="F84" s="639"/>
      <c r="G84" s="639"/>
      <c r="H84" s="639"/>
      <c r="I84" s="639"/>
      <c r="J84" s="639"/>
      <c r="K84" s="639"/>
      <c r="L84" s="639"/>
      <c r="M84" s="783"/>
    </row>
    <row r="85" spans="1:14" ht="6" customHeight="1" thickBot="1">
      <c r="A85" s="162"/>
      <c r="B85" s="163"/>
      <c r="C85" s="163"/>
      <c r="D85" s="163"/>
      <c r="E85" s="163"/>
      <c r="F85" s="163"/>
      <c r="G85" s="163"/>
      <c r="H85" s="163"/>
      <c r="I85" s="163"/>
      <c r="J85" s="163"/>
      <c r="K85" s="163"/>
      <c r="L85" s="163"/>
      <c r="M85" s="783"/>
    </row>
    <row r="86" spans="1:14" ht="18">
      <c r="A86" s="502" t="s">
        <v>309</v>
      </c>
      <c r="B86" s="503"/>
      <c r="C86" s="503"/>
      <c r="D86" s="503"/>
      <c r="E86" s="503"/>
      <c r="F86" s="503"/>
      <c r="G86" s="503"/>
      <c r="H86" s="503"/>
      <c r="I86" s="503"/>
      <c r="J86" s="503"/>
      <c r="K86" s="503"/>
      <c r="L86" s="503"/>
      <c r="M86" s="783"/>
    </row>
    <row r="87" spans="1:14" ht="18.75" thickBot="1">
      <c r="A87" s="504" t="s">
        <v>30</v>
      </c>
      <c r="B87" s="505"/>
      <c r="C87" s="505"/>
      <c r="D87" s="505"/>
      <c r="E87" s="505"/>
      <c r="F87" s="505"/>
      <c r="G87" s="505"/>
      <c r="H87" s="505"/>
      <c r="I87" s="505"/>
      <c r="J87" s="505"/>
      <c r="K87" s="505"/>
      <c r="L87" s="505"/>
      <c r="M87" s="785"/>
    </row>
  </sheetData>
  <sheetProtection algorithmName="SHA-512" hashValue="YSXGvm0W9DskULBhjbVGSnDqiuyAbSmuN9Bs50hCd+D0IUr0HAbu/v7a6ccuRqITGs971C1DvMs3PJxrBQwyJA==" saltValue="ffOqazOjaRxXCq2qz4hRtg==" spinCount="100000" sheet="1" objects="1" scenarios="1"/>
  <mergeCells count="89">
    <mergeCell ref="A81:L81"/>
    <mergeCell ref="A83:L83"/>
    <mergeCell ref="K2:M3"/>
    <mergeCell ref="E3:J3"/>
    <mergeCell ref="E4:J4"/>
    <mergeCell ref="A5:M5"/>
    <mergeCell ref="H6:I6"/>
    <mergeCell ref="J6:L6"/>
    <mergeCell ref="M6:M87"/>
    <mergeCell ref="A7:L7"/>
    <mergeCell ref="D8:H8"/>
    <mergeCell ref="K8:L8"/>
    <mergeCell ref="D9:H9"/>
    <mergeCell ref="K9:L10"/>
    <mergeCell ref="D10:H10"/>
    <mergeCell ref="D11:H11"/>
    <mergeCell ref="J11:L11"/>
    <mergeCell ref="D13:H13"/>
    <mergeCell ref="J13:L13"/>
    <mergeCell ref="D14:H14"/>
    <mergeCell ref="J14:L14"/>
    <mergeCell ref="D12:H12"/>
    <mergeCell ref="I12:J12"/>
    <mergeCell ref="D15:H15"/>
    <mergeCell ref="J15:L15"/>
    <mergeCell ref="B27:C27"/>
    <mergeCell ref="H27:L27"/>
    <mergeCell ref="A17:L17"/>
    <mergeCell ref="A18:J18"/>
    <mergeCell ref="K18:L18"/>
    <mergeCell ref="G20:J20"/>
    <mergeCell ref="K20:L20"/>
    <mergeCell ref="B21:F21"/>
    <mergeCell ref="A22:L22"/>
    <mergeCell ref="A23:L23"/>
    <mergeCell ref="G25:G26"/>
    <mergeCell ref="H25:L26"/>
    <mergeCell ref="B46:I46"/>
    <mergeCell ref="I29:L29"/>
    <mergeCell ref="I30:L30"/>
    <mergeCell ref="A33:G35"/>
    <mergeCell ref="I33:L33"/>
    <mergeCell ref="I34:L35"/>
    <mergeCell ref="A36:L36"/>
    <mergeCell ref="A37:L39"/>
    <mergeCell ref="A42:L42"/>
    <mergeCell ref="B44:K44"/>
    <mergeCell ref="B45:I45"/>
    <mergeCell ref="B58:I58"/>
    <mergeCell ref="B47:I47"/>
    <mergeCell ref="B48:K48"/>
    <mergeCell ref="B49:I49"/>
    <mergeCell ref="B50:I50"/>
    <mergeCell ref="B51:I51"/>
    <mergeCell ref="B52:I52"/>
    <mergeCell ref="B53:I53"/>
    <mergeCell ref="B54:I54"/>
    <mergeCell ref="B55:I55"/>
    <mergeCell ref="B56:I56"/>
    <mergeCell ref="B57:I57"/>
    <mergeCell ref="A71:L71"/>
    <mergeCell ref="A59:L59"/>
    <mergeCell ref="A60:L60"/>
    <mergeCell ref="B61:I61"/>
    <mergeCell ref="B62:I62"/>
    <mergeCell ref="B63:I63"/>
    <mergeCell ref="A64:H64"/>
    <mergeCell ref="J64:K64"/>
    <mergeCell ref="A65:H67"/>
    <mergeCell ref="J65:K65"/>
    <mergeCell ref="J66:K66"/>
    <mergeCell ref="A70:L70"/>
    <mergeCell ref="A69:L69"/>
    <mergeCell ref="A87:L87"/>
    <mergeCell ref="B19:F19"/>
    <mergeCell ref="H19:L19"/>
    <mergeCell ref="A41:L41"/>
    <mergeCell ref="A78:L78"/>
    <mergeCell ref="A79:L79"/>
    <mergeCell ref="A80:L80"/>
    <mergeCell ref="A82:L82"/>
    <mergeCell ref="A84:L84"/>
    <mergeCell ref="A86:L86"/>
    <mergeCell ref="A72:L72"/>
    <mergeCell ref="A73:L73"/>
    <mergeCell ref="A74:L74"/>
    <mergeCell ref="A75:L75"/>
    <mergeCell ref="A76:L76"/>
    <mergeCell ref="A77:L77"/>
  </mergeCells>
  <printOptions horizontalCentered="1"/>
  <pageMargins left="0.70866141732283472" right="0.70866141732283472" top="0.74803149606299213" bottom="0.74803149606299213" header="0.31496062992125984" footer="0.31496062992125984"/>
  <pageSetup paperSize="9" scale="7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M103"/>
  <sheetViews>
    <sheetView showGridLines="0" zoomScaleNormal="100" zoomScaleSheetLayoutView="100" workbookViewId="0"/>
  </sheetViews>
  <sheetFormatPr baseColWidth="10" defaultRowHeight="12"/>
  <cols>
    <col min="1" max="1" width="10.28515625" style="30" customWidth="1"/>
    <col min="2" max="4" width="9.28515625" style="30" customWidth="1"/>
    <col min="5" max="11" width="11.42578125" style="30" customWidth="1"/>
    <col min="12" max="12" width="14.28515625" style="30" customWidth="1"/>
    <col min="13" max="13" width="7.7109375" style="30" customWidth="1"/>
    <col min="14" max="16384" width="11.42578125" style="30"/>
  </cols>
  <sheetData>
    <row r="1" spans="1:13" s="33" customFormat="1" ht="48.75" customHeight="1">
      <c r="A1" s="32"/>
      <c r="B1" s="32"/>
      <c r="C1" s="32"/>
      <c r="D1" s="29"/>
      <c r="E1" s="29"/>
      <c r="F1" s="29"/>
      <c r="G1" s="29"/>
      <c r="H1" s="29"/>
      <c r="I1" s="29"/>
      <c r="J1" s="29"/>
      <c r="K1" s="29"/>
      <c r="L1" s="29"/>
      <c r="M1" s="29"/>
    </row>
    <row r="2" spans="1:13" s="33" customFormat="1" ht="15" customHeight="1">
      <c r="A2" s="30"/>
      <c r="B2" s="30"/>
      <c r="C2" s="30"/>
      <c r="D2" s="30"/>
      <c r="E2" s="34"/>
      <c r="F2" s="35"/>
      <c r="G2" s="35"/>
      <c r="H2" s="35"/>
      <c r="I2" s="35"/>
      <c r="J2" s="35"/>
      <c r="K2" s="524"/>
      <c r="L2" s="524"/>
      <c r="M2" s="524"/>
    </row>
    <row r="3" spans="1:13" s="33" customFormat="1" ht="15" customHeight="1">
      <c r="A3" s="30"/>
      <c r="B3" s="30"/>
      <c r="C3" s="30"/>
      <c r="D3" s="792" t="s">
        <v>284</v>
      </c>
      <c r="E3" s="792"/>
      <c r="F3" s="792"/>
      <c r="G3" s="792"/>
      <c r="H3" s="792"/>
      <c r="I3" s="792"/>
      <c r="J3" s="247"/>
      <c r="K3" s="524"/>
      <c r="L3" s="524"/>
      <c r="M3" s="524"/>
    </row>
    <row r="4" spans="1:13" s="33" customFormat="1" ht="30" customHeight="1" thickBot="1">
      <c r="A4" s="30"/>
      <c r="B4" s="30"/>
      <c r="C4" s="30"/>
      <c r="D4" s="650" t="s">
        <v>256</v>
      </c>
      <c r="E4" s="650"/>
      <c r="F4" s="650"/>
      <c r="G4" s="650"/>
      <c r="H4" s="650"/>
      <c r="I4" s="650"/>
      <c r="J4" s="248"/>
      <c r="K4" s="34"/>
      <c r="L4" s="37"/>
      <c r="M4" s="30"/>
    </row>
    <row r="5" spans="1:13" s="33" customFormat="1" ht="36.75" customHeight="1" thickBot="1">
      <c r="A5" s="363" t="s">
        <v>36</v>
      </c>
      <c r="B5" s="364"/>
      <c r="C5" s="364"/>
      <c r="D5" s="364"/>
      <c r="E5" s="364"/>
      <c r="F5" s="364"/>
      <c r="G5" s="364"/>
      <c r="H5" s="364"/>
      <c r="I5" s="364"/>
      <c r="J5" s="364"/>
      <c r="K5" s="364"/>
      <c r="L5" s="364"/>
      <c r="M5" s="365"/>
    </row>
    <row r="6" spans="1:13" s="33" customFormat="1" ht="12.75" customHeight="1">
      <c r="A6" s="268" t="s">
        <v>37</v>
      </c>
      <c r="B6" s="39" t="str">
        <f>+'DATOS MAESTROS'!$B$3</f>
        <v>GLASSTECH MEXICO 2025</v>
      </c>
      <c r="C6" s="40"/>
      <c r="D6" s="40"/>
      <c r="E6" s="40"/>
      <c r="F6" s="40"/>
      <c r="G6" s="41"/>
      <c r="H6" s="366" t="s">
        <v>38</v>
      </c>
      <c r="I6" s="367"/>
      <c r="J6" s="368" t="str">
        <f>+'DATOS MAESTROS'!$B$4</f>
        <v>july 16 - 18, 2025</v>
      </c>
      <c r="K6" s="369"/>
      <c r="L6" s="369"/>
      <c r="M6" s="651" t="s">
        <v>336</v>
      </c>
    </row>
    <row r="7" spans="1:13" s="33" customFormat="1" ht="15.75" thickBot="1">
      <c r="A7" s="373" t="s">
        <v>39</v>
      </c>
      <c r="B7" s="374"/>
      <c r="C7" s="374"/>
      <c r="D7" s="374"/>
      <c r="E7" s="374"/>
      <c r="F7" s="374"/>
      <c r="G7" s="374"/>
      <c r="H7" s="374"/>
      <c r="I7" s="374"/>
      <c r="J7" s="374"/>
      <c r="K7" s="374"/>
      <c r="L7" s="374"/>
      <c r="M7" s="652"/>
    </row>
    <row r="8" spans="1:13" s="33" customFormat="1" ht="13.5" thickBot="1">
      <c r="A8" s="181" t="s">
        <v>41</v>
      </c>
      <c r="B8" s="42"/>
      <c r="C8" s="42"/>
      <c r="D8" s="375"/>
      <c r="E8" s="375"/>
      <c r="F8" s="375"/>
      <c r="G8" s="375"/>
      <c r="H8" s="375"/>
      <c r="I8" s="43"/>
      <c r="J8" s="43"/>
      <c r="K8" s="376" t="s">
        <v>40</v>
      </c>
      <c r="L8" s="377"/>
      <c r="M8" s="652"/>
    </row>
    <row r="9" spans="1:13" s="33" customFormat="1" ht="12.75">
      <c r="A9" s="182" t="s">
        <v>42</v>
      </c>
      <c r="B9" s="44"/>
      <c r="C9" s="44"/>
      <c r="D9" s="361"/>
      <c r="E9" s="361"/>
      <c r="F9" s="361"/>
      <c r="G9" s="361"/>
      <c r="H9" s="361"/>
      <c r="I9" s="43"/>
      <c r="J9" s="43"/>
      <c r="K9" s="357"/>
      <c r="L9" s="358"/>
      <c r="M9" s="652"/>
    </row>
    <row r="10" spans="1:13" s="33" customFormat="1" ht="13.5" thickBot="1">
      <c r="A10" s="182" t="s">
        <v>43</v>
      </c>
      <c r="B10" s="44"/>
      <c r="C10" s="44"/>
      <c r="D10" s="361"/>
      <c r="E10" s="361"/>
      <c r="F10" s="361"/>
      <c r="G10" s="361"/>
      <c r="H10" s="361"/>
      <c r="I10" s="43"/>
      <c r="J10" s="43"/>
      <c r="K10" s="359"/>
      <c r="L10" s="360"/>
      <c r="M10" s="652"/>
    </row>
    <row r="11" spans="1:13" s="33" customFormat="1" ht="12.75">
      <c r="A11" s="182" t="s">
        <v>44</v>
      </c>
      <c r="B11" s="44"/>
      <c r="C11" s="44"/>
      <c r="D11" s="361"/>
      <c r="E11" s="361"/>
      <c r="F11" s="361"/>
      <c r="G11" s="361"/>
      <c r="H11" s="361"/>
      <c r="I11" s="45" t="s">
        <v>181</v>
      </c>
      <c r="J11" s="362"/>
      <c r="K11" s="362"/>
      <c r="L11" s="362"/>
      <c r="M11" s="652"/>
    </row>
    <row r="12" spans="1:13" s="33" customFormat="1" ht="12.75">
      <c r="A12" s="182" t="s">
        <v>45</v>
      </c>
      <c r="B12" s="44"/>
      <c r="C12" s="44"/>
      <c r="D12" s="361"/>
      <c r="E12" s="361"/>
      <c r="F12" s="361"/>
      <c r="G12" s="361"/>
      <c r="H12" s="361"/>
      <c r="I12" s="658" t="s">
        <v>50</v>
      </c>
      <c r="J12" s="658"/>
      <c r="K12" s="241"/>
      <c r="L12" s="241"/>
      <c r="M12" s="652"/>
    </row>
    <row r="13" spans="1:13" s="33" customFormat="1" ht="12.75">
      <c r="A13" s="182" t="s">
        <v>46</v>
      </c>
      <c r="B13" s="44"/>
      <c r="C13" s="44"/>
      <c r="D13" s="361"/>
      <c r="E13" s="361"/>
      <c r="F13" s="361"/>
      <c r="G13" s="361"/>
      <c r="H13" s="361"/>
      <c r="I13" s="45" t="s">
        <v>51</v>
      </c>
      <c r="J13" s="362"/>
      <c r="K13" s="362"/>
      <c r="L13" s="362"/>
      <c r="M13" s="652"/>
    </row>
    <row r="14" spans="1:13" s="33" customFormat="1" ht="12.75">
      <c r="A14" s="182" t="s">
        <v>47</v>
      </c>
      <c r="B14" s="44"/>
      <c r="C14" s="44"/>
      <c r="D14" s="361"/>
      <c r="E14" s="361"/>
      <c r="F14" s="361"/>
      <c r="G14" s="361"/>
      <c r="H14" s="361"/>
      <c r="I14" s="45" t="s">
        <v>5</v>
      </c>
      <c r="J14" s="362"/>
      <c r="K14" s="362"/>
      <c r="L14" s="362"/>
      <c r="M14" s="652"/>
    </row>
    <row r="15" spans="1:13" s="33" customFormat="1" ht="12.75">
      <c r="A15" s="182" t="s">
        <v>48</v>
      </c>
      <c r="B15" s="44"/>
      <c r="C15" s="44"/>
      <c r="D15" s="361"/>
      <c r="E15" s="361"/>
      <c r="F15" s="361"/>
      <c r="G15" s="361"/>
      <c r="H15" s="361"/>
      <c r="I15" s="43"/>
      <c r="J15" s="658"/>
      <c r="K15" s="658"/>
      <c r="L15" s="658"/>
      <c r="M15" s="652"/>
    </row>
    <row r="16" spans="1:13" s="33" customFormat="1" ht="12.75">
      <c r="A16" s="44"/>
      <c r="B16" s="44"/>
      <c r="C16" s="44"/>
      <c r="D16" s="43"/>
      <c r="E16" s="43"/>
      <c r="F16" s="43"/>
      <c r="G16" s="43"/>
      <c r="H16" s="43"/>
      <c r="I16" s="44"/>
      <c r="J16" s="44"/>
      <c r="K16" s="44"/>
      <c r="L16" s="43"/>
      <c r="M16" s="652"/>
    </row>
    <row r="17" spans="1:13" s="33" customFormat="1" ht="15" customHeight="1">
      <c r="A17" s="389" t="s">
        <v>52</v>
      </c>
      <c r="B17" s="390"/>
      <c r="C17" s="390"/>
      <c r="D17" s="390"/>
      <c r="E17" s="390"/>
      <c r="F17" s="390"/>
      <c r="G17" s="390"/>
      <c r="H17" s="390"/>
      <c r="I17" s="390"/>
      <c r="J17" s="390"/>
      <c r="K17" s="390"/>
      <c r="L17" s="390"/>
      <c r="M17" s="652"/>
    </row>
    <row r="18" spans="1:13" s="33" customFormat="1" ht="15" customHeight="1">
      <c r="A18" s="621" t="s">
        <v>369</v>
      </c>
      <c r="B18" s="622"/>
      <c r="C18" s="622"/>
      <c r="D18" s="622"/>
      <c r="E18" s="622"/>
      <c r="F18" s="622"/>
      <c r="G18" s="622"/>
      <c r="H18" s="622"/>
      <c r="I18" s="622"/>
      <c r="J18" s="622"/>
      <c r="K18" s="622"/>
      <c r="L18" s="332">
        <f>+'DATOS MAESTROS'!$B$5</f>
        <v>45832</v>
      </c>
      <c r="M18" s="652"/>
    </row>
    <row r="19" spans="1:13" s="33" customFormat="1" ht="12.75" customHeight="1">
      <c r="A19" s="189" t="s">
        <v>53</v>
      </c>
      <c r="B19" s="43" t="s">
        <v>357</v>
      </c>
      <c r="C19" s="43"/>
      <c r="D19" s="278" t="s">
        <v>368</v>
      </c>
      <c r="E19" s="43">
        <v>36314909</v>
      </c>
      <c r="F19" s="63"/>
      <c r="G19" s="74" t="s">
        <v>61</v>
      </c>
      <c r="H19" s="397" t="s">
        <v>300</v>
      </c>
      <c r="I19" s="397"/>
      <c r="J19" s="397"/>
      <c r="K19" s="397"/>
      <c r="L19" s="397"/>
      <c r="M19" s="652"/>
    </row>
    <row r="20" spans="1:13" s="33" customFormat="1" ht="12.75">
      <c r="A20" s="331" t="s">
        <v>56</v>
      </c>
      <c r="B20" s="43" t="s">
        <v>57</v>
      </c>
      <c r="C20" s="43"/>
      <c r="D20" s="48"/>
      <c r="E20" s="43"/>
      <c r="F20" s="49"/>
      <c r="G20" s="278" t="s">
        <v>353</v>
      </c>
      <c r="H20" s="278"/>
      <c r="I20" s="278"/>
      <c r="J20" s="316">
        <f>+'DATOS MAESTROS'!B6</f>
        <v>45847</v>
      </c>
      <c r="K20" s="395"/>
      <c r="L20" s="613"/>
      <c r="M20" s="652"/>
    </row>
    <row r="21" spans="1:13" s="33" customFormat="1" ht="12.75" customHeight="1">
      <c r="A21" s="189" t="s">
        <v>54</v>
      </c>
      <c r="B21" s="657" t="s">
        <v>55</v>
      </c>
      <c r="C21" s="657"/>
      <c r="D21" s="494"/>
      <c r="E21" s="494"/>
      <c r="F21" s="494"/>
      <c r="G21" s="43"/>
      <c r="H21" s="43"/>
      <c r="I21" s="43"/>
      <c r="J21" s="50"/>
      <c r="K21" s="50"/>
      <c r="L21" s="43"/>
      <c r="M21" s="652"/>
    </row>
    <row r="22" spans="1:13" s="33" customFormat="1" ht="15">
      <c r="A22" s="389" t="s">
        <v>59</v>
      </c>
      <c r="B22" s="390"/>
      <c r="C22" s="390"/>
      <c r="D22" s="390"/>
      <c r="E22" s="390"/>
      <c r="F22" s="390"/>
      <c r="G22" s="390"/>
      <c r="H22" s="390"/>
      <c r="I22" s="390"/>
      <c r="J22" s="390"/>
      <c r="K22" s="390"/>
      <c r="L22" s="390"/>
      <c r="M22" s="652"/>
    </row>
    <row r="23" spans="1:13" s="33" customFormat="1" ht="12.75">
      <c r="A23" s="755" t="s">
        <v>60</v>
      </c>
      <c r="B23" s="756"/>
      <c r="C23" s="756"/>
      <c r="D23" s="756"/>
      <c r="E23" s="756"/>
      <c r="F23" s="756"/>
      <c r="G23" s="756"/>
      <c r="H23" s="756"/>
      <c r="I23" s="756"/>
      <c r="J23" s="756"/>
      <c r="K23" s="756"/>
      <c r="L23" s="756"/>
      <c r="M23" s="652"/>
    </row>
    <row r="24" spans="1:13" s="33" customFormat="1" ht="13.5" thickBot="1">
      <c r="A24" s="185" t="s">
        <v>61</v>
      </c>
      <c r="B24" s="43" t="s">
        <v>9</v>
      </c>
      <c r="C24" s="43"/>
      <c r="D24" s="43"/>
      <c r="E24" s="43"/>
      <c r="F24" s="43"/>
      <c r="G24" s="43"/>
      <c r="H24" s="51"/>
      <c r="I24" s="51"/>
      <c r="J24" s="43"/>
      <c r="K24" s="43"/>
      <c r="L24" s="43"/>
      <c r="M24" s="652"/>
    </row>
    <row r="25" spans="1:13" s="33" customFormat="1" ht="12.75">
      <c r="A25" s="186"/>
      <c r="B25" s="52"/>
      <c r="C25" s="52"/>
      <c r="D25" s="53"/>
      <c r="E25" s="53"/>
      <c r="F25" s="44"/>
      <c r="G25" s="403" t="s">
        <v>62</v>
      </c>
      <c r="H25" s="404"/>
      <c r="I25" s="405"/>
      <c r="J25" s="405"/>
      <c r="K25" s="405"/>
      <c r="L25" s="405"/>
      <c r="M25" s="652"/>
    </row>
    <row r="26" spans="1:13" s="33" customFormat="1" ht="13.5" thickBot="1">
      <c r="A26" s="184"/>
      <c r="B26" s="44"/>
      <c r="C26" s="44"/>
      <c r="D26" s="43"/>
      <c r="E26" s="43"/>
      <c r="F26" s="43"/>
      <c r="G26" s="403"/>
      <c r="H26" s="406"/>
      <c r="I26" s="407"/>
      <c r="J26" s="407"/>
      <c r="K26" s="407"/>
      <c r="L26" s="407"/>
      <c r="M26" s="652"/>
    </row>
    <row r="27" spans="1:13" s="33" customFormat="1" ht="12.75" customHeight="1">
      <c r="A27" s="184"/>
      <c r="B27" s="408" t="s">
        <v>64</v>
      </c>
      <c r="C27" s="408"/>
      <c r="D27" s="43"/>
      <c r="E27" s="43"/>
      <c r="F27" s="43"/>
      <c r="G27" s="43"/>
      <c r="H27" s="409" t="s">
        <v>63</v>
      </c>
      <c r="I27" s="409"/>
      <c r="J27" s="409"/>
      <c r="K27" s="409"/>
      <c r="L27" s="409"/>
      <c r="M27" s="652"/>
    </row>
    <row r="28" spans="1:13" s="33" customFormat="1" ht="12.75" customHeight="1" thickBot="1">
      <c r="A28" s="184"/>
      <c r="B28" s="54" t="s">
        <v>1</v>
      </c>
      <c r="C28" s="55"/>
      <c r="E28" s="56" t="s">
        <v>65</v>
      </c>
      <c r="F28" s="57"/>
      <c r="G28" s="43"/>
      <c r="H28" s="58"/>
      <c r="I28" s="58"/>
      <c r="J28" s="58"/>
      <c r="K28" s="58"/>
      <c r="L28" s="58"/>
      <c r="M28" s="652"/>
    </row>
    <row r="29" spans="1:13" s="33" customFormat="1" ht="12.75">
      <c r="A29" s="187"/>
      <c r="B29" s="56" t="s">
        <v>3</v>
      </c>
      <c r="C29" s="55"/>
      <c r="E29" s="56"/>
      <c r="F29" s="56"/>
      <c r="G29" s="51"/>
      <c r="H29" s="51"/>
      <c r="I29" s="410"/>
      <c r="J29" s="410"/>
      <c r="K29" s="410"/>
      <c r="L29" s="410"/>
      <c r="M29" s="652"/>
    </row>
    <row r="30" spans="1:13" s="33" customFormat="1" ht="13.5" thickBot="1">
      <c r="A30" s="187"/>
      <c r="B30" s="59" t="s">
        <v>2</v>
      </c>
      <c r="C30" s="55"/>
      <c r="E30" s="56" t="s">
        <v>66</v>
      </c>
      <c r="F30" s="57"/>
      <c r="G30" s="43"/>
      <c r="H30" s="43"/>
      <c r="I30" s="411" t="s">
        <v>67</v>
      </c>
      <c r="J30" s="411"/>
      <c r="K30" s="411"/>
      <c r="L30" s="411"/>
      <c r="M30" s="652"/>
    </row>
    <row r="31" spans="1:13" s="33" customFormat="1" ht="12.75">
      <c r="A31" s="187"/>
      <c r="G31" s="43"/>
      <c r="H31" s="43"/>
      <c r="I31" s="60"/>
      <c r="J31" s="60"/>
      <c r="K31" s="60"/>
      <c r="L31" s="60"/>
      <c r="M31" s="652"/>
    </row>
    <row r="32" spans="1:13" s="33" customFormat="1" ht="12.75">
      <c r="A32" s="187"/>
      <c r="B32" s="56"/>
      <c r="C32" s="44"/>
      <c r="E32" s="56"/>
      <c r="F32" s="56"/>
      <c r="G32" s="43"/>
      <c r="H32" s="43"/>
      <c r="I32" s="60"/>
      <c r="J32" s="60"/>
      <c r="K32" s="60"/>
      <c r="L32" s="60"/>
      <c r="M32" s="652"/>
    </row>
    <row r="33" spans="1:13" s="33" customFormat="1" ht="12.75" customHeight="1">
      <c r="A33" s="793" t="s">
        <v>69</v>
      </c>
      <c r="B33" s="794"/>
      <c r="C33" s="794"/>
      <c r="D33" s="794"/>
      <c r="E33" s="794"/>
      <c r="F33" s="794"/>
      <c r="G33" s="794"/>
      <c r="H33" s="51"/>
      <c r="I33" s="394"/>
      <c r="J33" s="394"/>
      <c r="K33" s="394"/>
      <c r="L33" s="394"/>
      <c r="M33" s="652"/>
    </row>
    <row r="34" spans="1:13" s="33" customFormat="1" ht="12.75" customHeight="1">
      <c r="A34" s="793"/>
      <c r="B34" s="794"/>
      <c r="C34" s="794"/>
      <c r="D34" s="794"/>
      <c r="E34" s="794"/>
      <c r="F34" s="794"/>
      <c r="G34" s="794"/>
      <c r="H34" s="61"/>
      <c r="I34" s="497" t="s">
        <v>68</v>
      </c>
      <c r="J34" s="497"/>
      <c r="K34" s="497"/>
      <c r="L34" s="497"/>
      <c r="M34" s="652"/>
    </row>
    <row r="35" spans="1:13" s="33" customFormat="1" ht="12.75">
      <c r="A35" s="795"/>
      <c r="B35" s="796"/>
      <c r="C35" s="796"/>
      <c r="D35" s="796"/>
      <c r="E35" s="796"/>
      <c r="F35" s="796"/>
      <c r="G35" s="796"/>
      <c r="H35" s="63"/>
      <c r="I35" s="499"/>
      <c r="J35" s="499"/>
      <c r="K35" s="499"/>
      <c r="L35" s="499"/>
      <c r="M35" s="652"/>
    </row>
    <row r="36" spans="1:13" s="33" customFormat="1" ht="15">
      <c r="A36" s="537" t="s">
        <v>70</v>
      </c>
      <c r="B36" s="539"/>
      <c r="C36" s="539"/>
      <c r="D36" s="539"/>
      <c r="E36" s="539"/>
      <c r="F36" s="539"/>
      <c r="G36" s="539"/>
      <c r="H36" s="539"/>
      <c r="I36" s="539"/>
      <c r="J36" s="539"/>
      <c r="K36" s="539"/>
      <c r="L36" s="540"/>
      <c r="M36" s="652"/>
    </row>
    <row r="37" spans="1:13" s="33" customFormat="1" ht="24" customHeight="1">
      <c r="A37" s="541" t="s">
        <v>71</v>
      </c>
      <c r="B37" s="542"/>
      <c r="C37" s="542"/>
      <c r="D37" s="542"/>
      <c r="E37" s="542"/>
      <c r="F37" s="542"/>
      <c r="G37" s="542"/>
      <c r="H37" s="542"/>
      <c r="I37" s="542"/>
      <c r="J37" s="542"/>
      <c r="K37" s="542"/>
      <c r="L37" s="542"/>
      <c r="M37" s="652"/>
    </row>
    <row r="38" spans="1:13" s="33" customFormat="1" ht="19.5" customHeight="1">
      <c r="A38" s="401"/>
      <c r="B38" s="402"/>
      <c r="C38" s="402"/>
      <c r="D38" s="402"/>
      <c r="E38" s="402"/>
      <c r="F38" s="402"/>
      <c r="G38" s="402"/>
      <c r="H38" s="402"/>
      <c r="I38" s="402"/>
      <c r="J38" s="402"/>
      <c r="K38" s="402"/>
      <c r="L38" s="402"/>
      <c r="M38" s="652"/>
    </row>
    <row r="39" spans="1:13" s="33" customFormat="1" ht="18.75" customHeight="1">
      <c r="A39" s="543"/>
      <c r="B39" s="544"/>
      <c r="C39" s="544"/>
      <c r="D39" s="544"/>
      <c r="E39" s="544"/>
      <c r="F39" s="544"/>
      <c r="G39" s="544"/>
      <c r="H39" s="544"/>
      <c r="I39" s="544"/>
      <c r="J39" s="544"/>
      <c r="K39" s="544"/>
      <c r="L39" s="544"/>
      <c r="M39" s="652"/>
    </row>
    <row r="40" spans="1:13" s="33" customFormat="1" ht="18.75" customHeight="1">
      <c r="A40" s="210"/>
      <c r="B40" s="145"/>
      <c r="C40" s="145"/>
      <c r="D40" s="145"/>
      <c r="E40" s="145"/>
      <c r="F40" s="145"/>
      <c r="G40" s="145"/>
      <c r="H40" s="145"/>
      <c r="I40" s="145"/>
      <c r="J40" s="145"/>
      <c r="K40" s="145"/>
      <c r="L40" s="145"/>
      <c r="M40" s="652"/>
    </row>
    <row r="41" spans="1:13" ht="15">
      <c r="A41" s="215"/>
      <c r="B41" s="788" t="s">
        <v>285</v>
      </c>
      <c r="C41" s="788"/>
      <c r="D41" s="788"/>
      <c r="E41" s="788"/>
      <c r="F41" s="788"/>
      <c r="G41" s="788"/>
      <c r="H41" s="788"/>
      <c r="I41" s="788"/>
      <c r="J41" s="788"/>
      <c r="K41" s="788"/>
      <c r="L41" s="172"/>
      <c r="M41" s="652"/>
    </row>
    <row r="42" spans="1:13" ht="24">
      <c r="A42" s="261" t="s">
        <v>217</v>
      </c>
      <c r="B42" s="720" t="s">
        <v>183</v>
      </c>
      <c r="C42" s="720"/>
      <c r="D42" s="720"/>
      <c r="E42" s="720"/>
      <c r="F42" s="720"/>
      <c r="G42" s="720"/>
      <c r="H42" s="720"/>
      <c r="I42" s="720"/>
      <c r="J42" s="262" t="s">
        <v>218</v>
      </c>
      <c r="K42" s="262" t="s">
        <v>219</v>
      </c>
      <c r="L42" s="263" t="s">
        <v>220</v>
      </c>
      <c r="M42" s="652"/>
    </row>
    <row r="43" spans="1:13">
      <c r="A43" s="69"/>
      <c r="B43" s="655" t="s">
        <v>287</v>
      </c>
      <c r="C43" s="655"/>
      <c r="D43" s="655"/>
      <c r="E43" s="655"/>
      <c r="F43" s="655"/>
      <c r="G43" s="655"/>
      <c r="H43" s="655"/>
      <c r="I43" s="655"/>
      <c r="J43" s="266">
        <v>207</v>
      </c>
      <c r="K43" s="266">
        <v>248</v>
      </c>
      <c r="L43" s="173">
        <f ca="1">IF(TODAY()&lt;=$L$18,J43*A43,K43*A43)</f>
        <v>0</v>
      </c>
      <c r="M43" s="652"/>
    </row>
    <row r="44" spans="1:13">
      <c r="A44" s="69"/>
      <c r="B44" s="655" t="s">
        <v>288</v>
      </c>
      <c r="C44" s="655"/>
      <c r="D44" s="655"/>
      <c r="E44" s="655"/>
      <c r="F44" s="655"/>
      <c r="G44" s="655"/>
      <c r="H44" s="655"/>
      <c r="I44" s="655"/>
      <c r="J44" s="266">
        <v>140</v>
      </c>
      <c r="K44" s="266">
        <v>170</v>
      </c>
      <c r="L44" s="173">
        <f ca="1">IF(TODAY()&lt;=$L$18,J44*A44,K44*A44)</f>
        <v>0</v>
      </c>
      <c r="M44" s="652"/>
    </row>
    <row r="45" spans="1:13">
      <c r="A45" s="69"/>
      <c r="B45" s="655" t="s">
        <v>289</v>
      </c>
      <c r="C45" s="655"/>
      <c r="D45" s="655"/>
      <c r="E45" s="655"/>
      <c r="F45" s="655"/>
      <c r="G45" s="655"/>
      <c r="H45" s="655"/>
      <c r="I45" s="655"/>
      <c r="J45" s="266">
        <v>80</v>
      </c>
      <c r="K45" s="266">
        <v>96</v>
      </c>
      <c r="L45" s="173">
        <f ca="1">IF(TODAY()&lt;=$L$18,J45*A45,K45*A45)</f>
        <v>0</v>
      </c>
      <c r="M45" s="652"/>
    </row>
    <row r="46" spans="1:13" s="174" customFormat="1">
      <c r="A46" s="69"/>
      <c r="B46" s="655" t="s">
        <v>290</v>
      </c>
      <c r="C46" s="655"/>
      <c r="D46" s="655"/>
      <c r="E46" s="655"/>
      <c r="F46" s="655"/>
      <c r="G46" s="655"/>
      <c r="H46" s="655"/>
      <c r="I46" s="655"/>
      <c r="J46" s="266">
        <v>80</v>
      </c>
      <c r="K46" s="266">
        <v>96</v>
      </c>
      <c r="L46" s="173">
        <f ca="1">IF(TODAY()&lt;=$L$18,J46*A46,K46*A46)</f>
        <v>0</v>
      </c>
      <c r="M46" s="652"/>
    </row>
    <row r="47" spans="1:13" s="174" customFormat="1">
      <c r="A47" s="69"/>
      <c r="B47" s="655" t="s">
        <v>291</v>
      </c>
      <c r="C47" s="655"/>
      <c r="D47" s="655"/>
      <c r="E47" s="655"/>
      <c r="F47" s="655"/>
      <c r="G47" s="655"/>
      <c r="H47" s="655"/>
      <c r="I47" s="655"/>
      <c r="J47" s="266">
        <v>80</v>
      </c>
      <c r="K47" s="266">
        <v>96</v>
      </c>
      <c r="L47" s="173">
        <f ca="1">IF(TODAY()&lt;=$L$18,J47*A47,K47*A47)</f>
        <v>0</v>
      </c>
      <c r="M47" s="652"/>
    </row>
    <row r="48" spans="1:13" ht="15">
      <c r="A48" s="216"/>
      <c r="B48" s="788" t="s">
        <v>286</v>
      </c>
      <c r="C48" s="788"/>
      <c r="D48" s="788"/>
      <c r="E48" s="788"/>
      <c r="F48" s="788"/>
      <c r="G48" s="788"/>
      <c r="H48" s="788"/>
      <c r="I48" s="788"/>
      <c r="J48" s="788"/>
      <c r="K48" s="788"/>
      <c r="L48" s="172"/>
      <c r="M48" s="652"/>
    </row>
    <row r="49" spans="1:13" ht="24">
      <c r="A49" s="261" t="s">
        <v>217</v>
      </c>
      <c r="B49" s="720" t="s">
        <v>183</v>
      </c>
      <c r="C49" s="720"/>
      <c r="D49" s="720"/>
      <c r="E49" s="720"/>
      <c r="F49" s="720"/>
      <c r="G49" s="720"/>
      <c r="H49" s="720"/>
      <c r="I49" s="720"/>
      <c r="J49" s="262" t="s">
        <v>218</v>
      </c>
      <c r="K49" s="262" t="s">
        <v>219</v>
      </c>
      <c r="L49" s="263" t="s">
        <v>220</v>
      </c>
      <c r="M49" s="652"/>
    </row>
    <row r="50" spans="1:13">
      <c r="A50" s="217"/>
      <c r="B50" s="655" t="s">
        <v>296</v>
      </c>
      <c r="C50" s="655"/>
      <c r="D50" s="655"/>
      <c r="E50" s="655"/>
      <c r="F50" s="655"/>
      <c r="G50" s="655"/>
      <c r="H50" s="655"/>
      <c r="I50" s="655"/>
      <c r="J50" s="266">
        <v>768</v>
      </c>
      <c r="K50" s="266">
        <v>920</v>
      </c>
      <c r="L50" s="173">
        <f ca="1">IF(TODAY()&lt;=$L$18,J50*A50,K50*A50)</f>
        <v>0</v>
      </c>
      <c r="M50" s="652"/>
    </row>
    <row r="51" spans="1:13">
      <c r="A51" s="217"/>
      <c r="B51" s="655" t="s">
        <v>297</v>
      </c>
      <c r="C51" s="655"/>
      <c r="D51" s="655"/>
      <c r="E51" s="655"/>
      <c r="F51" s="655"/>
      <c r="G51" s="655"/>
      <c r="H51" s="655"/>
      <c r="I51" s="655"/>
      <c r="J51" s="266">
        <v>787</v>
      </c>
      <c r="K51" s="266">
        <v>943</v>
      </c>
      <c r="L51" s="173">
        <f ca="1">IF(TODAY()&lt;=$L$18,J51*A51,K51*A51)</f>
        <v>0</v>
      </c>
      <c r="M51" s="652"/>
    </row>
    <row r="52" spans="1:13">
      <c r="A52" s="217"/>
      <c r="B52" s="655" t="s">
        <v>298</v>
      </c>
      <c r="C52" s="655"/>
      <c r="D52" s="655"/>
      <c r="E52" s="655"/>
      <c r="F52" s="655"/>
      <c r="G52" s="655"/>
      <c r="H52" s="655"/>
      <c r="I52" s="655"/>
      <c r="J52" s="266">
        <v>207</v>
      </c>
      <c r="K52" s="266">
        <v>248</v>
      </c>
      <c r="L52" s="173">
        <f ca="1">IF(TODAY()&lt;=$L$18,J52*A52,K52*A52)</f>
        <v>0</v>
      </c>
      <c r="M52" s="652"/>
    </row>
    <row r="53" spans="1:13">
      <c r="A53" s="217"/>
      <c r="B53" s="655" t="s">
        <v>299</v>
      </c>
      <c r="C53" s="655"/>
      <c r="D53" s="655"/>
      <c r="E53" s="655"/>
      <c r="F53" s="655"/>
      <c r="G53" s="655"/>
      <c r="H53" s="655"/>
      <c r="I53" s="655"/>
      <c r="J53" s="266">
        <v>207</v>
      </c>
      <c r="K53" s="266">
        <v>248</v>
      </c>
      <c r="L53" s="173">
        <f ca="1">IF(TODAY()&lt;=$L$18,J53*A53,K53*A53)</f>
        <v>0</v>
      </c>
      <c r="M53" s="652"/>
    </row>
    <row r="54" spans="1:13" ht="20.25" customHeight="1" thickBot="1">
      <c r="A54" s="218"/>
      <c r="J54" s="175"/>
      <c r="K54" s="175"/>
      <c r="M54" s="652"/>
    </row>
    <row r="55" spans="1:13" ht="20.25" customHeight="1">
      <c r="A55" s="786" t="s">
        <v>292</v>
      </c>
      <c r="B55" s="787"/>
      <c r="C55" s="787"/>
      <c r="D55" s="787"/>
      <c r="E55" s="787"/>
      <c r="F55" s="787"/>
      <c r="G55" s="787"/>
      <c r="H55" s="787"/>
      <c r="I55" s="176"/>
      <c r="J55" s="739" t="s">
        <v>198</v>
      </c>
      <c r="K55" s="740"/>
      <c r="L55" s="156">
        <f ca="1">SUM(L43:L54)</f>
        <v>0</v>
      </c>
      <c r="M55" s="652"/>
    </row>
    <row r="56" spans="1:13" ht="20.25" customHeight="1">
      <c r="A56" s="218"/>
      <c r="B56" s="176"/>
      <c r="C56" s="176"/>
      <c r="D56" s="176"/>
      <c r="E56" s="176"/>
      <c r="F56" s="176"/>
      <c r="G56" s="176"/>
      <c r="H56" s="176"/>
      <c r="I56" s="176"/>
      <c r="J56" s="741" t="s">
        <v>203</v>
      </c>
      <c r="K56" s="742"/>
      <c r="L56" s="158">
        <f ca="1">+L55*16%</f>
        <v>0</v>
      </c>
      <c r="M56" s="652"/>
    </row>
    <row r="57" spans="1:13" ht="20.25" customHeight="1" thickBot="1">
      <c r="A57" s="218"/>
      <c r="B57" s="176"/>
      <c r="C57" s="176"/>
      <c r="D57" s="176"/>
      <c r="E57" s="176"/>
      <c r="F57" s="176"/>
      <c r="G57" s="176"/>
      <c r="H57" s="176"/>
      <c r="I57" s="176"/>
      <c r="J57" s="743" t="s">
        <v>4</v>
      </c>
      <c r="K57" s="744"/>
      <c r="L57" s="159">
        <f ca="1">+L55+L56</f>
        <v>0</v>
      </c>
      <c r="M57" s="652"/>
    </row>
    <row r="58" spans="1:13" ht="20.25" customHeight="1" thickBot="1">
      <c r="A58" s="218"/>
      <c r="B58" s="176"/>
      <c r="C58" s="176"/>
      <c r="D58" s="176"/>
      <c r="E58" s="176"/>
      <c r="F58" s="176"/>
      <c r="G58" s="176"/>
      <c r="H58" s="176"/>
      <c r="I58" s="176"/>
      <c r="J58" s="176"/>
      <c r="K58" s="176"/>
      <c r="M58" s="652"/>
    </row>
    <row r="59" spans="1:13" s="141" customFormat="1" ht="21" customHeight="1">
      <c r="A59" s="695" t="s">
        <v>234</v>
      </c>
      <c r="B59" s="696"/>
      <c r="C59" s="696"/>
      <c r="D59" s="696"/>
      <c r="E59" s="696"/>
      <c r="F59" s="696"/>
      <c r="G59" s="696"/>
      <c r="H59" s="696"/>
      <c r="I59" s="696"/>
      <c r="J59" s="696"/>
      <c r="K59" s="696"/>
      <c r="L59" s="310"/>
      <c r="M59" s="652"/>
    </row>
    <row r="60" spans="1:13" s="141" customFormat="1" ht="25.5" customHeight="1">
      <c r="A60" s="705"/>
      <c r="B60" s="706"/>
      <c r="C60" s="706"/>
      <c r="D60" s="706"/>
      <c r="E60" s="706"/>
      <c r="F60" s="706"/>
      <c r="G60" s="706"/>
      <c r="H60" s="706"/>
      <c r="I60" s="706"/>
      <c r="J60" s="706"/>
      <c r="K60" s="706"/>
      <c r="L60" s="706"/>
      <c r="M60" s="652"/>
    </row>
    <row r="61" spans="1:13" s="141" customFormat="1" ht="25.5" customHeight="1">
      <c r="A61" s="705" t="s">
        <v>239</v>
      </c>
      <c r="B61" s="706"/>
      <c r="C61" s="706"/>
      <c r="D61" s="706"/>
      <c r="E61" s="706"/>
      <c r="F61" s="706"/>
      <c r="G61" s="706"/>
      <c r="H61" s="706"/>
      <c r="I61" s="706"/>
      <c r="J61" s="706"/>
      <c r="K61" s="706"/>
      <c r="L61" s="706"/>
      <c r="M61" s="652"/>
    </row>
    <row r="62" spans="1:13" s="141" customFormat="1" ht="25.5" customHeight="1" thickBot="1">
      <c r="A62" s="279"/>
      <c r="B62" s="280"/>
      <c r="C62" s="280"/>
      <c r="D62" s="280"/>
      <c r="E62" s="280"/>
      <c r="F62" s="280"/>
      <c r="G62" s="280"/>
      <c r="H62" s="280"/>
      <c r="I62" s="280"/>
      <c r="J62" s="280"/>
      <c r="K62" s="280"/>
      <c r="L62" s="280"/>
      <c r="M62" s="652"/>
    </row>
    <row r="63" spans="1:13" s="141" customFormat="1" ht="12" customHeight="1" thickBot="1">
      <c r="A63" s="281"/>
      <c r="B63" s="282"/>
      <c r="C63" s="283"/>
      <c r="D63" s="283"/>
      <c r="E63" s="283"/>
      <c r="F63" s="707" t="s">
        <v>235</v>
      </c>
      <c r="G63" s="707"/>
      <c r="H63" s="711"/>
      <c r="I63" s="710"/>
      <c r="J63" s="283"/>
      <c r="K63" s="283"/>
      <c r="L63" s="283"/>
      <c r="M63" s="652"/>
    </row>
    <row r="64" spans="1:13" s="141" customFormat="1" ht="12" customHeight="1" thickBot="1">
      <c r="A64" s="281"/>
      <c r="B64" s="282"/>
      <c r="C64" s="283"/>
      <c r="D64" s="283"/>
      <c r="E64" s="283"/>
      <c r="F64" s="283"/>
      <c r="G64" s="283"/>
      <c r="H64" s="283"/>
      <c r="I64" s="283"/>
      <c r="J64" s="283"/>
      <c r="K64" s="283"/>
      <c r="L64" s="283"/>
      <c r="M64" s="652"/>
    </row>
    <row r="65" spans="1:13" s="141" customFormat="1" ht="20.100000000000001" customHeight="1">
      <c r="A65" s="281"/>
      <c r="B65" s="282"/>
      <c r="C65" s="283"/>
      <c r="D65" s="283"/>
      <c r="E65" s="283"/>
      <c r="F65" s="224"/>
      <c r="G65" s="225"/>
      <c r="H65" s="226"/>
      <c r="I65" s="225"/>
      <c r="J65" s="283"/>
      <c r="K65" s="283"/>
      <c r="L65" s="283"/>
      <c r="M65" s="652"/>
    </row>
    <row r="66" spans="1:13" s="141" customFormat="1" ht="20.100000000000001" customHeight="1">
      <c r="A66" s="184"/>
      <c r="B66" s="44"/>
      <c r="C66" s="146"/>
      <c r="D66" s="146"/>
      <c r="E66" s="146"/>
      <c r="F66" s="227"/>
      <c r="G66" s="228"/>
      <c r="H66" s="229"/>
      <c r="I66" s="228"/>
      <c r="J66" s="146"/>
      <c r="K66" s="146"/>
      <c r="L66" s="146"/>
      <c r="M66" s="652"/>
    </row>
    <row r="67" spans="1:13" s="141" customFormat="1" ht="20.100000000000001" customHeight="1">
      <c r="A67" s="184"/>
      <c r="B67" s="44"/>
      <c r="C67" s="146"/>
      <c r="D67" s="146"/>
      <c r="E67" s="146"/>
      <c r="F67" s="227"/>
      <c r="G67" s="228"/>
      <c r="H67" s="229"/>
      <c r="I67" s="228"/>
      <c r="J67" s="146"/>
      <c r="K67" s="146"/>
      <c r="L67" s="146"/>
      <c r="M67" s="652"/>
    </row>
    <row r="68" spans="1:13" s="141" customFormat="1" ht="20.100000000000001" customHeight="1">
      <c r="A68" s="184"/>
      <c r="B68" s="44"/>
      <c r="C68" s="146"/>
      <c r="D68" s="146"/>
      <c r="E68" s="146"/>
      <c r="F68" s="227"/>
      <c r="G68" s="228"/>
      <c r="H68" s="229"/>
      <c r="I68" s="228"/>
      <c r="J68" s="146"/>
      <c r="K68" s="146"/>
      <c r="L68" s="146"/>
      <c r="M68" s="652"/>
    </row>
    <row r="69" spans="1:13" s="141" customFormat="1" ht="20.100000000000001" customHeight="1" thickBot="1">
      <c r="A69" s="184"/>
      <c r="B69" s="44"/>
      <c r="C69" s="146"/>
      <c r="D69" s="146"/>
      <c r="E69" s="146"/>
      <c r="F69" s="230"/>
      <c r="G69" s="231"/>
      <c r="H69" s="232"/>
      <c r="I69" s="231"/>
      <c r="J69" s="146"/>
      <c r="K69" s="283"/>
      <c r="L69" s="283"/>
      <c r="M69" s="652"/>
    </row>
    <row r="70" spans="1:13" s="141" customFormat="1" ht="20.100000000000001" customHeight="1">
      <c r="A70" s="184"/>
      <c r="C70" s="712" t="s">
        <v>236</v>
      </c>
      <c r="D70" s="691"/>
      <c r="E70" s="146"/>
      <c r="F70" s="233"/>
      <c r="G70" s="234"/>
      <c r="H70" s="235"/>
      <c r="I70" s="234"/>
      <c r="J70" s="283"/>
      <c r="K70" s="690"/>
      <c r="L70" s="712" t="s">
        <v>237</v>
      </c>
      <c r="M70" s="652"/>
    </row>
    <row r="71" spans="1:13" s="141" customFormat="1" ht="20.100000000000001" customHeight="1">
      <c r="A71" s="281"/>
      <c r="C71" s="712"/>
      <c r="D71" s="691"/>
      <c r="E71" s="283"/>
      <c r="F71" s="221"/>
      <c r="G71" s="222"/>
      <c r="H71" s="223"/>
      <c r="I71" s="222"/>
      <c r="J71" s="283"/>
      <c r="K71" s="691"/>
      <c r="L71" s="712"/>
      <c r="M71" s="652"/>
    </row>
    <row r="72" spans="1:13" s="141" customFormat="1" ht="20.100000000000001" customHeight="1">
      <c r="A72" s="284"/>
      <c r="B72" s="285"/>
      <c r="C72" s="283"/>
      <c r="D72" s="283"/>
      <c r="E72" s="283"/>
      <c r="F72" s="221"/>
      <c r="G72" s="222"/>
      <c r="H72" s="223"/>
      <c r="I72" s="222"/>
      <c r="J72" s="283"/>
      <c r="K72" s="283"/>
      <c r="L72" s="283"/>
      <c r="M72" s="652"/>
    </row>
    <row r="73" spans="1:13" s="141" customFormat="1" ht="20.100000000000001" customHeight="1">
      <c r="A73" s="281"/>
      <c r="B73" s="282"/>
      <c r="C73" s="283"/>
      <c r="D73" s="283"/>
      <c r="E73" s="283"/>
      <c r="F73" s="221"/>
      <c r="G73" s="222"/>
      <c r="H73" s="223"/>
      <c r="I73" s="222"/>
      <c r="J73" s="283"/>
      <c r="K73" s="283"/>
      <c r="L73" s="283"/>
      <c r="M73" s="652"/>
    </row>
    <row r="74" spans="1:13" s="141" customFormat="1" ht="20.100000000000001" customHeight="1" thickBot="1">
      <c r="A74" s="281"/>
      <c r="B74" s="282"/>
      <c r="C74" s="283"/>
      <c r="D74" s="283"/>
      <c r="E74" s="283"/>
      <c r="F74" s="236"/>
      <c r="G74" s="237"/>
      <c r="H74" s="238"/>
      <c r="I74" s="237"/>
      <c r="J74" s="283"/>
      <c r="K74" s="283"/>
      <c r="L74" s="283"/>
      <c r="M74" s="652"/>
    </row>
    <row r="75" spans="1:13" s="141" customFormat="1" ht="20.100000000000001" customHeight="1">
      <c r="A75" s="281"/>
      <c r="B75" s="282"/>
      <c r="C75" s="283"/>
      <c r="D75" s="283"/>
      <c r="E75" s="283"/>
      <c r="F75" s="283"/>
      <c r="G75" s="707" t="s">
        <v>238</v>
      </c>
      <c r="H75" s="707"/>
      <c r="I75" s="283"/>
      <c r="J75" s="283"/>
      <c r="K75" s="283"/>
      <c r="L75" s="283"/>
      <c r="M75" s="652"/>
    </row>
    <row r="76" spans="1:13" s="141" customFormat="1" ht="12" customHeight="1" thickBot="1">
      <c r="A76" s="281"/>
      <c r="B76" s="282"/>
      <c r="C76" s="283"/>
      <c r="D76" s="283"/>
      <c r="E76" s="283"/>
      <c r="F76" s="283"/>
      <c r="G76" s="283"/>
      <c r="H76" s="283"/>
      <c r="I76" s="283"/>
      <c r="J76" s="283"/>
      <c r="K76" s="283"/>
      <c r="L76" s="283"/>
      <c r="M76" s="652"/>
    </row>
    <row r="77" spans="1:13" s="141" customFormat="1" ht="24" customHeight="1" thickBot="1">
      <c r="A77" s="281"/>
      <c r="B77" s="282"/>
      <c r="C77" s="283"/>
      <c r="D77" s="283"/>
      <c r="E77" s="283"/>
      <c r="F77" s="707" t="s">
        <v>40</v>
      </c>
      <c r="G77" s="708"/>
      <c r="H77" s="709"/>
      <c r="I77" s="710"/>
      <c r="J77" s="283"/>
      <c r="K77" s="283"/>
      <c r="L77" s="283"/>
      <c r="M77" s="652"/>
    </row>
    <row r="78" spans="1:13" s="141" customFormat="1" ht="15" customHeight="1" thickBot="1">
      <c r="A78" s="199"/>
      <c r="B78" s="200"/>
      <c r="C78" s="200"/>
      <c r="D78" s="200"/>
      <c r="E78" s="200"/>
      <c r="F78" s="200"/>
      <c r="G78" s="200"/>
      <c r="H78" s="200"/>
      <c r="I78" s="200"/>
      <c r="J78" s="200"/>
      <c r="K78" s="200"/>
      <c r="L78" s="200"/>
      <c r="M78" s="652"/>
    </row>
    <row r="79" spans="1:13" s="141" customFormat="1" ht="12.75">
      <c r="A79" s="695" t="s">
        <v>204</v>
      </c>
      <c r="B79" s="696"/>
      <c r="C79" s="696"/>
      <c r="D79" s="696"/>
      <c r="E79" s="696"/>
      <c r="F79" s="696"/>
      <c r="G79" s="696"/>
      <c r="H79" s="696"/>
      <c r="I79" s="696"/>
      <c r="J79" s="696"/>
      <c r="K79" s="696"/>
      <c r="L79" s="696"/>
      <c r="M79" s="652"/>
    </row>
    <row r="80" spans="1:13" s="141" customFormat="1" ht="30" customHeight="1">
      <c r="A80" s="679" t="s">
        <v>431</v>
      </c>
      <c r="B80" s="679"/>
      <c r="C80" s="679"/>
      <c r="D80" s="679"/>
      <c r="E80" s="679"/>
      <c r="F80" s="679"/>
      <c r="G80" s="679"/>
      <c r="H80" s="679"/>
      <c r="I80" s="679"/>
      <c r="J80" s="679"/>
      <c r="K80" s="679"/>
      <c r="L80" s="680"/>
      <c r="M80" s="652"/>
    </row>
    <row r="81" spans="1:13" s="141" customFormat="1" ht="30" customHeight="1">
      <c r="A81" s="679" t="s">
        <v>432</v>
      </c>
      <c r="B81" s="679"/>
      <c r="C81" s="679"/>
      <c r="D81" s="679"/>
      <c r="E81" s="679"/>
      <c r="F81" s="679"/>
      <c r="G81" s="679"/>
      <c r="H81" s="679"/>
      <c r="I81" s="679"/>
      <c r="J81" s="679"/>
      <c r="K81" s="679"/>
      <c r="L81" s="680"/>
      <c r="M81" s="652"/>
    </row>
    <row r="82" spans="1:13" s="141" customFormat="1" ht="15" customHeight="1">
      <c r="A82" s="655" t="s">
        <v>433</v>
      </c>
      <c r="B82" s="655"/>
      <c r="C82" s="655"/>
      <c r="D82" s="655"/>
      <c r="E82" s="655"/>
      <c r="F82" s="655"/>
      <c r="G82" s="655"/>
      <c r="H82" s="655"/>
      <c r="I82" s="655"/>
      <c r="J82" s="655"/>
      <c r="K82" s="655"/>
      <c r="L82" s="614"/>
      <c r="M82" s="652"/>
    </row>
    <row r="83" spans="1:13" s="141" customFormat="1" ht="15" customHeight="1">
      <c r="A83" s="679" t="s">
        <v>434</v>
      </c>
      <c r="B83" s="679"/>
      <c r="C83" s="679"/>
      <c r="D83" s="679"/>
      <c r="E83" s="679"/>
      <c r="F83" s="679"/>
      <c r="G83" s="679"/>
      <c r="H83" s="679"/>
      <c r="I83" s="679"/>
      <c r="J83" s="679"/>
      <c r="K83" s="679"/>
      <c r="L83" s="680"/>
      <c r="M83" s="652"/>
    </row>
    <row r="84" spans="1:13" s="141" customFormat="1" ht="15" customHeight="1">
      <c r="A84" s="679" t="s">
        <v>435</v>
      </c>
      <c r="B84" s="679"/>
      <c r="C84" s="679"/>
      <c r="D84" s="679"/>
      <c r="E84" s="679"/>
      <c r="F84" s="679"/>
      <c r="G84" s="679"/>
      <c r="H84" s="679"/>
      <c r="I84" s="679"/>
      <c r="J84" s="679"/>
      <c r="K84" s="679"/>
      <c r="L84" s="680"/>
      <c r="M84" s="652"/>
    </row>
    <row r="85" spans="1:13" s="141" customFormat="1" ht="15" customHeight="1">
      <c r="A85" s="679" t="s">
        <v>436</v>
      </c>
      <c r="B85" s="679"/>
      <c r="C85" s="679"/>
      <c r="D85" s="679"/>
      <c r="E85" s="679"/>
      <c r="F85" s="679"/>
      <c r="G85" s="679"/>
      <c r="H85" s="679"/>
      <c r="I85" s="679"/>
      <c r="J85" s="679"/>
      <c r="K85" s="679"/>
      <c r="L85" s="680"/>
      <c r="M85" s="652"/>
    </row>
    <row r="86" spans="1:13" s="141" customFormat="1" ht="15" customHeight="1">
      <c r="A86" s="679" t="s">
        <v>437</v>
      </c>
      <c r="B86" s="679"/>
      <c r="C86" s="679"/>
      <c r="D86" s="679"/>
      <c r="E86" s="679"/>
      <c r="F86" s="679"/>
      <c r="G86" s="679"/>
      <c r="H86" s="679"/>
      <c r="I86" s="679"/>
      <c r="J86" s="679"/>
      <c r="K86" s="679"/>
      <c r="L86" s="680"/>
      <c r="M86" s="652"/>
    </row>
    <row r="87" spans="1:13" s="141" customFormat="1" ht="30" customHeight="1">
      <c r="A87" s="679" t="s">
        <v>438</v>
      </c>
      <c r="B87" s="679"/>
      <c r="C87" s="679"/>
      <c r="D87" s="679"/>
      <c r="E87" s="679"/>
      <c r="F87" s="679"/>
      <c r="G87" s="679"/>
      <c r="H87" s="679"/>
      <c r="I87" s="679"/>
      <c r="J87" s="679"/>
      <c r="K87" s="679"/>
      <c r="L87" s="680"/>
      <c r="M87" s="652"/>
    </row>
    <row r="88" spans="1:13" s="141" customFormat="1" ht="15" customHeight="1">
      <c r="A88" s="679" t="s">
        <v>439</v>
      </c>
      <c r="B88" s="679"/>
      <c r="C88" s="679"/>
      <c r="D88" s="679"/>
      <c r="E88" s="679"/>
      <c r="F88" s="679"/>
      <c r="G88" s="679"/>
      <c r="H88" s="679"/>
      <c r="I88" s="679"/>
      <c r="J88" s="679"/>
      <c r="K88" s="679"/>
      <c r="L88" s="680"/>
      <c r="M88" s="652"/>
    </row>
    <row r="89" spans="1:13" s="141" customFormat="1" ht="30" customHeight="1">
      <c r="A89" s="679" t="s">
        <v>440</v>
      </c>
      <c r="B89" s="679"/>
      <c r="C89" s="679"/>
      <c r="D89" s="679"/>
      <c r="E89" s="679"/>
      <c r="F89" s="679"/>
      <c r="G89" s="679"/>
      <c r="H89" s="679"/>
      <c r="I89" s="679"/>
      <c r="J89" s="679"/>
      <c r="K89" s="679"/>
      <c r="L89" s="680"/>
      <c r="M89" s="652"/>
    </row>
    <row r="90" spans="1:13" s="141" customFormat="1" ht="15" customHeight="1">
      <c r="A90" s="679" t="s">
        <v>441</v>
      </c>
      <c r="B90" s="679"/>
      <c r="C90" s="679"/>
      <c r="D90" s="679"/>
      <c r="E90" s="679"/>
      <c r="F90" s="679"/>
      <c r="G90" s="679"/>
      <c r="H90" s="679"/>
      <c r="I90" s="679"/>
      <c r="J90" s="679"/>
      <c r="K90" s="679"/>
      <c r="L90" s="680"/>
      <c r="M90" s="652"/>
    </row>
    <row r="91" spans="1:13" s="141" customFormat="1" ht="15" customHeight="1">
      <c r="A91" s="679" t="s">
        <v>442</v>
      </c>
      <c r="B91" s="679"/>
      <c r="C91" s="679"/>
      <c r="D91" s="679"/>
      <c r="E91" s="679"/>
      <c r="F91" s="679"/>
      <c r="G91" s="679"/>
      <c r="H91" s="679"/>
      <c r="I91" s="679"/>
      <c r="J91" s="679"/>
      <c r="K91" s="679"/>
      <c r="L91" s="680"/>
      <c r="M91" s="652"/>
    </row>
    <row r="92" spans="1:13" s="141" customFormat="1" ht="15" customHeight="1">
      <c r="A92" s="679" t="s">
        <v>443</v>
      </c>
      <c r="B92" s="679"/>
      <c r="C92" s="679"/>
      <c r="D92" s="679"/>
      <c r="E92" s="679"/>
      <c r="F92" s="679"/>
      <c r="G92" s="679"/>
      <c r="H92" s="679"/>
      <c r="I92" s="679"/>
      <c r="J92" s="679"/>
      <c r="K92" s="679"/>
      <c r="L92" s="680"/>
      <c r="M92" s="652"/>
    </row>
    <row r="93" spans="1:13" s="141" customFormat="1" ht="15" customHeight="1">
      <c r="A93" s="679" t="s">
        <v>444</v>
      </c>
      <c r="B93" s="679"/>
      <c r="C93" s="679"/>
      <c r="D93" s="679"/>
      <c r="E93" s="679"/>
      <c r="F93" s="679"/>
      <c r="G93" s="679"/>
      <c r="H93" s="679"/>
      <c r="I93" s="679"/>
      <c r="J93" s="679"/>
      <c r="K93" s="679"/>
      <c r="L93" s="680"/>
      <c r="M93" s="652"/>
    </row>
    <row r="94" spans="1:13" s="141" customFormat="1" ht="15" customHeight="1">
      <c r="A94" s="655" t="s">
        <v>445</v>
      </c>
      <c r="B94" s="655"/>
      <c r="C94" s="655"/>
      <c r="D94" s="655"/>
      <c r="E94" s="655"/>
      <c r="F94" s="655"/>
      <c r="G94" s="655"/>
      <c r="H94" s="655"/>
      <c r="I94" s="655"/>
      <c r="J94" s="655"/>
      <c r="K94" s="655"/>
      <c r="L94" s="614"/>
      <c r="M94" s="652"/>
    </row>
    <row r="95" spans="1:13" s="141" customFormat="1" ht="15" customHeight="1">
      <c r="A95" s="655" t="s">
        <v>446</v>
      </c>
      <c r="B95" s="655"/>
      <c r="C95" s="655"/>
      <c r="D95" s="655"/>
      <c r="E95" s="655"/>
      <c r="F95" s="655"/>
      <c r="G95" s="655"/>
      <c r="H95" s="655"/>
      <c r="I95" s="655"/>
      <c r="J95" s="655"/>
      <c r="K95" s="655"/>
      <c r="L95" s="614"/>
      <c r="M95" s="652"/>
    </row>
    <row r="96" spans="1:13" s="141" customFormat="1" ht="15" customHeight="1">
      <c r="A96" s="655" t="s">
        <v>447</v>
      </c>
      <c r="B96" s="655"/>
      <c r="C96" s="655"/>
      <c r="D96" s="655"/>
      <c r="E96" s="655"/>
      <c r="F96" s="655"/>
      <c r="G96" s="655"/>
      <c r="H96" s="655"/>
      <c r="I96" s="655"/>
      <c r="J96" s="655"/>
      <c r="K96" s="655"/>
      <c r="L96" s="614"/>
      <c r="M96" s="652"/>
    </row>
    <row r="97" spans="1:13" ht="15" customHeight="1">
      <c r="A97" s="655" t="s">
        <v>448</v>
      </c>
      <c r="B97" s="655"/>
      <c r="C97" s="655"/>
      <c r="D97" s="655"/>
      <c r="E97" s="655"/>
      <c r="F97" s="655"/>
      <c r="G97" s="655"/>
      <c r="H97" s="655"/>
      <c r="I97" s="655"/>
      <c r="J97" s="655"/>
      <c r="K97" s="655"/>
      <c r="L97" s="614"/>
      <c r="M97" s="652"/>
    </row>
    <row r="98" spans="1:13" ht="15" customHeight="1">
      <c r="A98" s="789" t="s">
        <v>449</v>
      </c>
      <c r="B98" s="790"/>
      <c r="C98" s="790"/>
      <c r="D98" s="790"/>
      <c r="E98" s="790"/>
      <c r="F98" s="790"/>
      <c r="G98" s="790"/>
      <c r="H98" s="790"/>
      <c r="I98" s="790"/>
      <c r="J98" s="790"/>
      <c r="K98" s="790"/>
      <c r="L98" s="791"/>
      <c r="M98" s="652"/>
    </row>
    <row r="99" spans="1:13" ht="12" customHeight="1">
      <c r="A99" s="638"/>
      <c r="B99" s="639"/>
      <c r="C99" s="639"/>
      <c r="D99" s="639"/>
      <c r="E99" s="639"/>
      <c r="F99" s="639"/>
      <c r="G99" s="639"/>
      <c r="H99" s="639"/>
      <c r="I99" s="639"/>
      <c r="J99" s="639"/>
      <c r="K99" s="639"/>
      <c r="L99" s="639"/>
      <c r="M99" s="652"/>
    </row>
    <row r="100" spans="1:13" ht="12" customHeight="1" thickBot="1">
      <c r="A100" s="162"/>
      <c r="B100" s="163"/>
      <c r="C100" s="163"/>
      <c r="D100" s="163"/>
      <c r="E100" s="163"/>
      <c r="F100" s="163"/>
      <c r="G100" s="163"/>
      <c r="H100" s="163"/>
      <c r="I100" s="163"/>
      <c r="J100" s="163"/>
      <c r="K100" s="163"/>
      <c r="L100" s="163"/>
      <c r="M100" s="652"/>
    </row>
    <row r="101" spans="1:13" ht="35.25" customHeight="1">
      <c r="A101" s="502" t="s">
        <v>177</v>
      </c>
      <c r="B101" s="503"/>
      <c r="C101" s="503"/>
      <c r="D101" s="503"/>
      <c r="E101" s="503"/>
      <c r="F101" s="503"/>
      <c r="G101" s="503"/>
      <c r="H101" s="503"/>
      <c r="I101" s="503"/>
      <c r="J101" s="503"/>
      <c r="K101" s="503"/>
      <c r="L101" s="503"/>
      <c r="M101" s="652"/>
    </row>
    <row r="102" spans="1:13" ht="18.75" thickBot="1">
      <c r="A102" s="504" t="s">
        <v>30</v>
      </c>
      <c r="B102" s="505"/>
      <c r="C102" s="505"/>
      <c r="D102" s="505"/>
      <c r="E102" s="505"/>
      <c r="F102" s="505"/>
      <c r="G102" s="505"/>
      <c r="H102" s="505"/>
      <c r="I102" s="505"/>
      <c r="J102" s="505"/>
      <c r="K102" s="505"/>
      <c r="L102" s="505"/>
      <c r="M102" s="654"/>
    </row>
    <row r="103" spans="1:13">
      <c r="K103" s="177"/>
    </row>
  </sheetData>
  <sheetProtection algorithmName="SHA-512" hashValue="5XsDcF3yi8kH/WcaD8Pps14KEMA04Yz1I5aynNdPj9xBizqDclCR6Fsv/tyEM1Z5/OlweT0W0WOQuYb2okKvlQ==" saltValue="3gO/V4sK6ddBQsQmxDvNmA==" spinCount="100000" sheet="1" objects="1" scenarios="1"/>
  <mergeCells count="93">
    <mergeCell ref="A85:L85"/>
    <mergeCell ref="A86:L86"/>
    <mergeCell ref="A60:L60"/>
    <mergeCell ref="A61:L61"/>
    <mergeCell ref="F63:G63"/>
    <mergeCell ref="H63:I63"/>
    <mergeCell ref="C70:C71"/>
    <mergeCell ref="A84:L84"/>
    <mergeCell ref="A59:K59"/>
    <mergeCell ref="H19:L19"/>
    <mergeCell ref="A18:K18"/>
    <mergeCell ref="K9:L10"/>
    <mergeCell ref="B52:I52"/>
    <mergeCell ref="B53:I53"/>
    <mergeCell ref="A37:L39"/>
    <mergeCell ref="B41:K41"/>
    <mergeCell ref="B42:I42"/>
    <mergeCell ref="B43:I43"/>
    <mergeCell ref="D10:H10"/>
    <mergeCell ref="D11:H11"/>
    <mergeCell ref="D12:H12"/>
    <mergeCell ref="D13:H13"/>
    <mergeCell ref="J13:L13"/>
    <mergeCell ref="D14:H14"/>
    <mergeCell ref="D3:I3"/>
    <mergeCell ref="D4:I4"/>
    <mergeCell ref="I12:J12"/>
    <mergeCell ref="I34:L35"/>
    <mergeCell ref="A33:G35"/>
    <mergeCell ref="B27:C27"/>
    <mergeCell ref="H27:L27"/>
    <mergeCell ref="B21:F21"/>
    <mergeCell ref="A22:L22"/>
    <mergeCell ref="A23:L23"/>
    <mergeCell ref="G25:G26"/>
    <mergeCell ref="H25:L26"/>
    <mergeCell ref="K20:L20"/>
    <mergeCell ref="K2:M3"/>
    <mergeCell ref="A5:M5"/>
    <mergeCell ref="H6:I6"/>
    <mergeCell ref="A99:L99"/>
    <mergeCell ref="A101:L101"/>
    <mergeCell ref="A91:L91"/>
    <mergeCell ref="A92:L92"/>
    <mergeCell ref="A93:L93"/>
    <mergeCell ref="A94:L94"/>
    <mergeCell ref="A97:L97"/>
    <mergeCell ref="A98:L98"/>
    <mergeCell ref="A95:L95"/>
    <mergeCell ref="A88:L88"/>
    <mergeCell ref="A89:L89"/>
    <mergeCell ref="A90:L90"/>
    <mergeCell ref="A96:L96"/>
    <mergeCell ref="D70:D71"/>
    <mergeCell ref="K70:K71"/>
    <mergeCell ref="L70:L71"/>
    <mergeCell ref="G75:H75"/>
    <mergeCell ref="F77:G77"/>
    <mergeCell ref="H77:I77"/>
    <mergeCell ref="A80:L80"/>
    <mergeCell ref="A81:L81"/>
    <mergeCell ref="A82:L82"/>
    <mergeCell ref="A83:L83"/>
    <mergeCell ref="A79:L79"/>
    <mergeCell ref="A87:L87"/>
    <mergeCell ref="J6:L6"/>
    <mergeCell ref="M6:M102"/>
    <mergeCell ref="A102:L102"/>
    <mergeCell ref="B48:K48"/>
    <mergeCell ref="B49:I49"/>
    <mergeCell ref="J55:K55"/>
    <mergeCell ref="J56:K56"/>
    <mergeCell ref="J57:K57"/>
    <mergeCell ref="A7:L7"/>
    <mergeCell ref="D8:H8"/>
    <mergeCell ref="J11:L11"/>
    <mergeCell ref="J15:L15"/>
    <mergeCell ref="B44:I44"/>
    <mergeCell ref="A17:L17"/>
    <mergeCell ref="K8:L8"/>
    <mergeCell ref="D9:H9"/>
    <mergeCell ref="J14:L14"/>
    <mergeCell ref="D15:H15"/>
    <mergeCell ref="A55:H55"/>
    <mergeCell ref="I29:L29"/>
    <mergeCell ref="I30:L30"/>
    <mergeCell ref="I33:L33"/>
    <mergeCell ref="A36:L36"/>
    <mergeCell ref="B51:I51"/>
    <mergeCell ref="B46:I46"/>
    <mergeCell ref="B45:I45"/>
    <mergeCell ref="B47:I47"/>
    <mergeCell ref="B50:I50"/>
  </mergeCells>
  <printOptions horizontalCentered="1"/>
  <pageMargins left="0.39370078740157483" right="0.39370078740157483" top="0.98425196850393704" bottom="1.7716535433070868" header="0" footer="0"/>
  <pageSetup scale="65" fitToHeight="5"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00000"/>
  </sheetPr>
  <dimension ref="A1:N68"/>
  <sheetViews>
    <sheetView showGridLines="0" zoomScaleNormal="100" zoomScaleSheetLayoutView="100" workbookViewId="0"/>
  </sheetViews>
  <sheetFormatPr baseColWidth="10" defaultRowHeight="12"/>
  <cols>
    <col min="1" max="2" width="10.140625" style="30" customWidth="1"/>
    <col min="3" max="3" width="10" style="30" customWidth="1"/>
    <col min="4" max="4" width="9.85546875" style="30" customWidth="1"/>
    <col min="5" max="5" width="10" style="30" customWidth="1"/>
    <col min="6" max="12" width="11.42578125" style="30" customWidth="1"/>
    <col min="13" max="13" width="14.28515625" style="30" customWidth="1"/>
    <col min="14" max="14" width="7.7109375" style="30" customWidth="1"/>
    <col min="15" max="16384" width="11.42578125" style="30"/>
  </cols>
  <sheetData>
    <row r="1" spans="1:14" s="33" customFormat="1" ht="51" customHeight="1">
      <c r="A1" s="32"/>
      <c r="B1" s="32"/>
      <c r="C1" s="32"/>
      <c r="D1" s="32"/>
      <c r="E1" s="29"/>
      <c r="F1" s="29"/>
      <c r="G1" s="29"/>
      <c r="H1" s="29"/>
      <c r="I1" s="29"/>
      <c r="J1" s="29"/>
      <c r="K1" s="29"/>
      <c r="L1" s="29"/>
      <c r="M1" s="29"/>
      <c r="N1" s="29"/>
    </row>
    <row r="2" spans="1:14" s="33" customFormat="1" ht="15" customHeight="1">
      <c r="A2" s="30"/>
      <c r="B2" s="30"/>
      <c r="C2" s="30"/>
      <c r="D2" s="30"/>
      <c r="E2" s="30"/>
      <c r="F2" s="34"/>
      <c r="G2" s="35"/>
      <c r="H2" s="35"/>
      <c r="I2" s="35"/>
      <c r="J2" s="35"/>
      <c r="K2" s="35"/>
      <c r="L2" s="524"/>
      <c r="M2" s="524"/>
      <c r="N2" s="524"/>
    </row>
    <row r="3" spans="1:14" s="33" customFormat="1" ht="15" customHeight="1">
      <c r="A3" s="30"/>
      <c r="B3" s="30"/>
      <c r="C3" s="30"/>
      <c r="D3" s="30"/>
      <c r="E3" s="36"/>
      <c r="F3" s="466" t="s">
        <v>278</v>
      </c>
      <c r="G3" s="466"/>
      <c r="H3" s="466"/>
      <c r="I3" s="466"/>
      <c r="J3" s="466"/>
      <c r="K3" s="466"/>
      <c r="L3" s="524"/>
      <c r="M3" s="524"/>
      <c r="N3" s="524"/>
    </row>
    <row r="4" spans="1:14" s="33" customFormat="1" ht="30" customHeight="1" thickBot="1">
      <c r="A4" s="30"/>
      <c r="B4" s="30"/>
      <c r="C4" s="30"/>
      <c r="D4" s="30"/>
      <c r="E4" s="30"/>
      <c r="F4" s="650" t="s">
        <v>256</v>
      </c>
      <c r="G4" s="650"/>
      <c r="H4" s="650"/>
      <c r="I4" s="650"/>
      <c r="J4" s="650"/>
      <c r="K4" s="650"/>
      <c r="L4" s="34"/>
      <c r="M4" s="37"/>
      <c r="N4" s="30"/>
    </row>
    <row r="5" spans="1:14" s="33" customFormat="1" ht="36.75" customHeight="1" thickBot="1">
      <c r="A5" s="363" t="s">
        <v>36</v>
      </c>
      <c r="B5" s="364"/>
      <c r="C5" s="364"/>
      <c r="D5" s="364"/>
      <c r="E5" s="364"/>
      <c r="F5" s="364"/>
      <c r="G5" s="364"/>
      <c r="H5" s="364"/>
      <c r="I5" s="364"/>
      <c r="J5" s="364"/>
      <c r="K5" s="364"/>
      <c r="L5" s="364"/>
      <c r="M5" s="364"/>
      <c r="N5" s="365"/>
    </row>
    <row r="6" spans="1:14" s="33" customFormat="1" ht="12.75" customHeight="1" thickBot="1">
      <c r="A6" s="311" t="s">
        <v>37</v>
      </c>
      <c r="B6" s="312"/>
      <c r="C6" s="339" t="str">
        <f>+'DATOS MAESTROS'!$B$3</f>
        <v>GLASSTECH MEXICO 2025</v>
      </c>
      <c r="D6" s="340"/>
      <c r="E6" s="340"/>
      <c r="F6" s="340"/>
      <c r="G6" s="340"/>
      <c r="H6" s="340"/>
      <c r="I6" s="341"/>
      <c r="J6" s="340"/>
      <c r="K6" s="340" t="s">
        <v>38</v>
      </c>
      <c r="L6" s="819" t="str">
        <f>+'DATOS MAESTROS'!$B$4</f>
        <v>july 16 - 18, 2025</v>
      </c>
      <c r="M6" s="819"/>
      <c r="N6" s="805" t="s">
        <v>283</v>
      </c>
    </row>
    <row r="7" spans="1:14" s="33" customFormat="1" ht="15.75" thickBot="1">
      <c r="A7" s="389" t="s">
        <v>39</v>
      </c>
      <c r="B7" s="390"/>
      <c r="C7" s="390"/>
      <c r="D7" s="390"/>
      <c r="E7" s="390"/>
      <c r="F7" s="390"/>
      <c r="G7" s="390"/>
      <c r="H7" s="390"/>
      <c r="I7" s="390"/>
      <c r="J7" s="390"/>
      <c r="K7" s="390"/>
      <c r="L7" s="390"/>
      <c r="M7" s="390"/>
      <c r="N7" s="806"/>
    </row>
    <row r="8" spans="1:14" s="33" customFormat="1" ht="13.5" thickBot="1">
      <c r="A8" s="181" t="s">
        <v>41</v>
      </c>
      <c r="B8" s="317"/>
      <c r="C8" s="42"/>
      <c r="D8" s="42"/>
      <c r="E8" s="375"/>
      <c r="F8" s="375"/>
      <c r="G8" s="375"/>
      <c r="H8" s="375"/>
      <c r="I8" s="375"/>
      <c r="J8" s="43"/>
      <c r="K8" s="43"/>
      <c r="L8" s="376" t="s">
        <v>40</v>
      </c>
      <c r="M8" s="377"/>
      <c r="N8" s="806"/>
    </row>
    <row r="9" spans="1:14" s="33" customFormat="1" ht="12.75">
      <c r="A9" s="182" t="s">
        <v>42</v>
      </c>
      <c r="B9" s="51"/>
      <c r="C9" s="44"/>
      <c r="D9" s="44"/>
      <c r="E9" s="361"/>
      <c r="F9" s="361"/>
      <c r="G9" s="361"/>
      <c r="H9" s="361"/>
      <c r="I9" s="361"/>
      <c r="J9" s="43"/>
      <c r="K9" s="43"/>
      <c r="L9" s="357"/>
      <c r="M9" s="358"/>
      <c r="N9" s="806"/>
    </row>
    <row r="10" spans="1:14" s="33" customFormat="1" ht="13.5" thickBot="1">
      <c r="A10" s="182" t="s">
        <v>43</v>
      </c>
      <c r="B10" s="51"/>
      <c r="C10" s="44"/>
      <c r="D10" s="44"/>
      <c r="E10" s="361"/>
      <c r="F10" s="361"/>
      <c r="G10" s="361"/>
      <c r="H10" s="361"/>
      <c r="I10" s="361"/>
      <c r="J10" s="43"/>
      <c r="K10" s="43"/>
      <c r="L10" s="359"/>
      <c r="M10" s="360"/>
      <c r="N10" s="806"/>
    </row>
    <row r="11" spans="1:14" s="33" customFormat="1" ht="12.75">
      <c r="A11" s="182" t="s">
        <v>44</v>
      </c>
      <c r="B11" s="51"/>
      <c r="C11" s="44"/>
      <c r="D11" s="44"/>
      <c r="E11" s="361"/>
      <c r="F11" s="361"/>
      <c r="G11" s="361"/>
      <c r="H11" s="361"/>
      <c r="I11" s="361"/>
      <c r="J11" s="45" t="s">
        <v>181</v>
      </c>
      <c r="K11" s="362"/>
      <c r="L11" s="362"/>
      <c r="M11" s="362"/>
      <c r="N11" s="806"/>
    </row>
    <row r="12" spans="1:14" s="33" customFormat="1" ht="12.75">
      <c r="A12" s="182" t="s">
        <v>45</v>
      </c>
      <c r="B12" s="51"/>
      <c r="C12" s="44"/>
      <c r="D12" s="44"/>
      <c r="E12" s="361"/>
      <c r="F12" s="361"/>
      <c r="G12" s="361"/>
      <c r="H12" s="361"/>
      <c r="I12" s="361"/>
      <c r="J12" s="658" t="s">
        <v>50</v>
      </c>
      <c r="K12" s="658"/>
      <c r="L12" s="241"/>
      <c r="M12" s="241"/>
      <c r="N12" s="806"/>
    </row>
    <row r="13" spans="1:14" s="33" customFormat="1" ht="12.75">
      <c r="A13" s="182" t="s">
        <v>46</v>
      </c>
      <c r="B13" s="51"/>
      <c r="C13" s="44"/>
      <c r="D13" s="44"/>
      <c r="E13" s="361"/>
      <c r="F13" s="361"/>
      <c r="G13" s="361"/>
      <c r="H13" s="361"/>
      <c r="I13" s="361"/>
      <c r="J13" s="45" t="s">
        <v>51</v>
      </c>
      <c r="K13" s="362"/>
      <c r="L13" s="362"/>
      <c r="M13" s="362"/>
      <c r="N13" s="806"/>
    </row>
    <row r="14" spans="1:14" s="33" customFormat="1" ht="12.75">
      <c r="A14" s="182" t="s">
        <v>47</v>
      </c>
      <c r="B14" s="51"/>
      <c r="C14" s="44"/>
      <c r="D14" s="44"/>
      <c r="E14" s="361"/>
      <c r="F14" s="361"/>
      <c r="G14" s="361"/>
      <c r="H14" s="361"/>
      <c r="I14" s="361"/>
      <c r="J14" s="45" t="s">
        <v>5</v>
      </c>
      <c r="K14" s="362"/>
      <c r="L14" s="362"/>
      <c r="M14" s="362"/>
      <c r="N14" s="806"/>
    </row>
    <row r="15" spans="1:14" s="33" customFormat="1" ht="12.75">
      <c r="A15" s="183" t="s">
        <v>48</v>
      </c>
      <c r="B15" s="318"/>
      <c r="C15" s="46"/>
      <c r="D15" s="46"/>
      <c r="E15" s="393"/>
      <c r="F15" s="393"/>
      <c r="G15" s="393"/>
      <c r="H15" s="393"/>
      <c r="I15" s="393"/>
      <c r="J15" s="47"/>
      <c r="K15" s="394"/>
      <c r="L15" s="394"/>
      <c r="M15" s="394"/>
      <c r="N15" s="806"/>
    </row>
    <row r="16" spans="1:14" s="33" customFormat="1" ht="12.75">
      <c r="A16" s="184"/>
      <c r="B16" s="44"/>
      <c r="C16" s="44"/>
      <c r="D16" s="44"/>
      <c r="E16" s="43"/>
      <c r="F16" s="43"/>
      <c r="G16" s="43"/>
      <c r="H16" s="43"/>
      <c r="I16" s="43"/>
      <c r="J16" s="44"/>
      <c r="K16" s="44"/>
      <c r="L16" s="44"/>
      <c r="M16" s="43"/>
      <c r="N16" s="806"/>
    </row>
    <row r="17" spans="1:14" s="33" customFormat="1" ht="15" customHeight="1">
      <c r="A17" s="389" t="s">
        <v>52</v>
      </c>
      <c r="B17" s="390"/>
      <c r="C17" s="390"/>
      <c r="D17" s="390"/>
      <c r="E17" s="390"/>
      <c r="F17" s="390"/>
      <c r="G17" s="390"/>
      <c r="H17" s="390"/>
      <c r="I17" s="390"/>
      <c r="J17" s="390"/>
      <c r="K17" s="390"/>
      <c r="L17" s="390"/>
      <c r="M17" s="390"/>
      <c r="N17" s="806"/>
    </row>
    <row r="18" spans="1:14" s="33" customFormat="1" ht="15" customHeight="1">
      <c r="A18" s="621" t="s">
        <v>369</v>
      </c>
      <c r="B18" s="622"/>
      <c r="C18" s="622"/>
      <c r="D18" s="622"/>
      <c r="E18" s="622"/>
      <c r="F18" s="622"/>
      <c r="G18" s="622"/>
      <c r="H18" s="622"/>
      <c r="I18" s="622"/>
      <c r="J18" s="622"/>
      <c r="K18" s="622"/>
      <c r="L18" s="622"/>
      <c r="M18" s="332">
        <f>+'DATOS MAESTROS'!$B$5</f>
        <v>45832</v>
      </c>
      <c r="N18" s="806"/>
    </row>
    <row r="19" spans="1:14" s="33" customFormat="1" ht="12.75" customHeight="1">
      <c r="A19" s="182" t="s">
        <v>53</v>
      </c>
      <c r="B19" s="43" t="s">
        <v>357</v>
      </c>
      <c r="C19" s="74"/>
      <c r="D19" s="278" t="s">
        <v>368</v>
      </c>
      <c r="E19" s="63">
        <v>36314909</v>
      </c>
      <c r="F19" s="63"/>
      <c r="G19" s="63"/>
      <c r="H19" s="74" t="s">
        <v>61</v>
      </c>
      <c r="I19" s="397" t="s">
        <v>300</v>
      </c>
      <c r="J19" s="397"/>
      <c r="K19" s="397"/>
      <c r="L19" s="397"/>
      <c r="M19" s="397"/>
      <c r="N19" s="806"/>
    </row>
    <row r="20" spans="1:14" s="33" customFormat="1" ht="12.75">
      <c r="A20" s="338" t="s">
        <v>56</v>
      </c>
      <c r="B20" s="43" t="s">
        <v>57</v>
      </c>
      <c r="D20" s="43"/>
      <c r="E20" s="48"/>
      <c r="F20" s="43"/>
      <c r="G20" s="49"/>
      <c r="H20" s="278" t="s">
        <v>353</v>
      </c>
      <c r="I20" s="278"/>
      <c r="J20" s="278"/>
      <c r="K20" s="316">
        <f>+'DATOS MAESTROS'!B6</f>
        <v>45847</v>
      </c>
      <c r="L20" s="395"/>
      <c r="M20" s="613"/>
      <c r="N20" s="806"/>
    </row>
    <row r="21" spans="1:14" s="33" customFormat="1" ht="12.75" customHeight="1">
      <c r="A21" s="182" t="s">
        <v>54</v>
      </c>
      <c r="B21" s="62" t="s">
        <v>55</v>
      </c>
      <c r="D21" s="313"/>
      <c r="E21" s="74"/>
      <c r="F21" s="74"/>
      <c r="G21" s="74"/>
      <c r="H21" s="43"/>
      <c r="I21" s="43"/>
      <c r="J21" s="43"/>
      <c r="K21" s="50"/>
      <c r="L21" s="50"/>
      <c r="M21" s="43"/>
      <c r="N21" s="806"/>
    </row>
    <row r="22" spans="1:14" s="33" customFormat="1" ht="15">
      <c r="A22" s="389" t="str">
        <f>'Food &amp; Bev.'!A21</f>
        <v>Pay with Credit/ Debit Card (remote charge)</v>
      </c>
      <c r="B22" s="390"/>
      <c r="C22" s="390"/>
      <c r="D22" s="390"/>
      <c r="E22" s="390"/>
      <c r="F22" s="390"/>
      <c r="G22" s="390"/>
      <c r="H22" s="390"/>
      <c r="I22" s="390"/>
      <c r="J22" s="390"/>
      <c r="K22" s="390"/>
      <c r="L22" s="390"/>
      <c r="M22" s="390"/>
      <c r="N22" s="806"/>
    </row>
    <row r="23" spans="1:14" s="33" customFormat="1" ht="15">
      <c r="A23" s="389" t="str">
        <f>'Food &amp; Bev.'!A22</f>
        <v>Fill it only if your payment method is by credit/debit card</v>
      </c>
      <c r="B23" s="390"/>
      <c r="C23" s="390"/>
      <c r="D23" s="390"/>
      <c r="E23" s="390"/>
      <c r="F23" s="390"/>
      <c r="G23" s="390"/>
      <c r="H23" s="390"/>
      <c r="I23" s="390"/>
      <c r="J23" s="390"/>
      <c r="K23" s="390"/>
      <c r="L23" s="390"/>
      <c r="M23" s="390"/>
      <c r="N23" s="806"/>
    </row>
    <row r="24" spans="1:14" s="33" customFormat="1" ht="13.5" thickBot="1">
      <c r="A24" s="185" t="s">
        <v>61</v>
      </c>
      <c r="B24" s="52"/>
      <c r="C24" s="43" t="s">
        <v>9</v>
      </c>
      <c r="D24" s="43"/>
      <c r="E24" s="43"/>
      <c r="F24" s="43"/>
      <c r="G24" s="43"/>
      <c r="H24" s="43"/>
      <c r="I24" s="51"/>
      <c r="J24" s="51"/>
      <c r="K24" s="43"/>
      <c r="L24" s="43"/>
      <c r="M24" s="43"/>
      <c r="N24" s="806"/>
    </row>
    <row r="25" spans="1:14" s="33" customFormat="1" ht="12.75" customHeight="1">
      <c r="A25" s="186"/>
      <c r="B25" s="321"/>
      <c r="C25" s="52"/>
      <c r="D25" s="52"/>
      <c r="E25" s="53"/>
      <c r="F25" s="53"/>
      <c r="G25" s="44"/>
      <c r="H25" s="403" t="s">
        <v>62</v>
      </c>
      <c r="I25" s="404"/>
      <c r="J25" s="405"/>
      <c r="K25" s="405"/>
      <c r="L25" s="405"/>
      <c r="M25" s="405"/>
      <c r="N25" s="806"/>
    </row>
    <row r="26" spans="1:14" s="33" customFormat="1" ht="13.5" thickBot="1">
      <c r="A26" s="184"/>
      <c r="B26" s="44"/>
      <c r="C26" s="44"/>
      <c r="D26" s="44"/>
      <c r="E26" s="43"/>
      <c r="F26" s="43"/>
      <c r="G26" s="43"/>
      <c r="H26" s="403"/>
      <c r="I26" s="406"/>
      <c r="J26" s="407"/>
      <c r="K26" s="407"/>
      <c r="L26" s="407"/>
      <c r="M26" s="407"/>
      <c r="N26" s="806"/>
    </row>
    <row r="27" spans="1:14" s="33" customFormat="1" ht="12.75" customHeight="1">
      <c r="A27" s="184"/>
      <c r="B27" s="44"/>
      <c r="C27" s="408" t="s">
        <v>64</v>
      </c>
      <c r="D27" s="408"/>
      <c r="E27" s="43"/>
      <c r="F27" s="43"/>
      <c r="G27" s="43"/>
      <c r="H27" s="43"/>
      <c r="I27" s="409" t="s">
        <v>63</v>
      </c>
      <c r="J27" s="409"/>
      <c r="K27" s="409"/>
      <c r="L27" s="409"/>
      <c r="M27" s="409"/>
      <c r="N27" s="806"/>
    </row>
    <row r="28" spans="1:14" s="33" customFormat="1" ht="12.75" customHeight="1" thickBot="1">
      <c r="A28" s="184"/>
      <c r="B28" s="44"/>
      <c r="C28" s="54" t="s">
        <v>1</v>
      </c>
      <c r="D28" s="55"/>
      <c r="F28" s="56" t="s">
        <v>65</v>
      </c>
      <c r="G28" s="57"/>
      <c r="H28" s="43"/>
      <c r="I28" s="58"/>
      <c r="J28" s="58"/>
      <c r="K28" s="58"/>
      <c r="L28" s="58"/>
      <c r="M28" s="58"/>
      <c r="N28" s="806"/>
    </row>
    <row r="29" spans="1:14" s="33" customFormat="1" ht="12.75">
      <c r="A29" s="187"/>
      <c r="C29" s="56" t="s">
        <v>3</v>
      </c>
      <c r="D29" s="55"/>
      <c r="F29" s="56"/>
      <c r="G29" s="56"/>
      <c r="H29" s="51"/>
      <c r="I29" s="51"/>
      <c r="J29" s="410"/>
      <c r="K29" s="410"/>
      <c r="L29" s="410"/>
      <c r="M29" s="410"/>
      <c r="N29" s="806"/>
    </row>
    <row r="30" spans="1:14" s="33" customFormat="1" ht="13.5" thickBot="1">
      <c r="A30" s="187"/>
      <c r="C30" s="59" t="s">
        <v>2</v>
      </c>
      <c r="D30" s="55"/>
      <c r="F30" s="56" t="s">
        <v>66</v>
      </c>
      <c r="G30" s="57"/>
      <c r="H30" s="43"/>
      <c r="I30" s="43"/>
      <c r="J30" s="411" t="s">
        <v>67</v>
      </c>
      <c r="K30" s="411"/>
      <c r="L30" s="411"/>
      <c r="M30" s="411"/>
      <c r="N30" s="806"/>
    </row>
    <row r="31" spans="1:14" s="33" customFormat="1" ht="12.75">
      <c r="A31" s="187"/>
      <c r="H31" s="43"/>
      <c r="I31" s="43"/>
      <c r="J31" s="60"/>
      <c r="K31" s="60"/>
      <c r="L31" s="60"/>
      <c r="M31" s="60"/>
      <c r="N31" s="806"/>
    </row>
    <row r="32" spans="1:14" s="33" customFormat="1" ht="12.75">
      <c r="A32" s="187"/>
      <c r="C32" s="56"/>
      <c r="D32" s="44"/>
      <c r="F32" s="56"/>
      <c r="G32" s="56"/>
      <c r="H32" s="43"/>
      <c r="I32" s="43"/>
      <c r="J32" s="60"/>
      <c r="K32" s="60"/>
      <c r="L32" s="60"/>
      <c r="M32" s="60"/>
      <c r="N32" s="806"/>
    </row>
    <row r="33" spans="1:14" s="33" customFormat="1" ht="12.75" customHeight="1">
      <c r="A33" s="416" t="s">
        <v>69</v>
      </c>
      <c r="B33" s="417"/>
      <c r="C33" s="417"/>
      <c r="D33" s="417"/>
      <c r="E33" s="417"/>
      <c r="F33" s="417"/>
      <c r="G33" s="417"/>
      <c r="H33" s="417"/>
      <c r="I33" s="51"/>
      <c r="J33" s="394"/>
      <c r="K33" s="394"/>
      <c r="L33" s="394"/>
      <c r="M33" s="394"/>
      <c r="N33" s="806"/>
    </row>
    <row r="34" spans="1:14" s="33" customFormat="1" ht="12.75" customHeight="1">
      <c r="A34" s="416"/>
      <c r="B34" s="417"/>
      <c r="C34" s="417"/>
      <c r="D34" s="417"/>
      <c r="E34" s="417"/>
      <c r="F34" s="417"/>
      <c r="G34" s="417"/>
      <c r="H34" s="417"/>
      <c r="I34" s="61"/>
      <c r="J34" s="497" t="s">
        <v>68</v>
      </c>
      <c r="K34" s="497"/>
      <c r="L34" s="497"/>
      <c r="M34" s="497"/>
      <c r="N34" s="806"/>
    </row>
    <row r="35" spans="1:14" s="33" customFormat="1" ht="12.75">
      <c r="A35" s="418"/>
      <c r="B35" s="419"/>
      <c r="C35" s="419"/>
      <c r="D35" s="419"/>
      <c r="E35" s="419"/>
      <c r="F35" s="419"/>
      <c r="G35" s="419"/>
      <c r="H35" s="419"/>
      <c r="I35" s="63"/>
      <c r="J35" s="499"/>
      <c r="K35" s="499"/>
      <c r="L35" s="499"/>
      <c r="M35" s="499"/>
      <c r="N35" s="806"/>
    </row>
    <row r="36" spans="1:14" s="33" customFormat="1" ht="15">
      <c r="A36" s="537" t="s">
        <v>70</v>
      </c>
      <c r="B36" s="538"/>
      <c r="C36" s="539"/>
      <c r="D36" s="539"/>
      <c r="E36" s="539"/>
      <c r="F36" s="539"/>
      <c r="G36" s="539"/>
      <c r="H36" s="539"/>
      <c r="I36" s="539"/>
      <c r="J36" s="539"/>
      <c r="K36" s="539"/>
      <c r="L36" s="539"/>
      <c r="M36" s="540"/>
      <c r="N36" s="806"/>
    </row>
    <row r="37" spans="1:14" s="33" customFormat="1" ht="24" customHeight="1">
      <c r="A37" s="541" t="s">
        <v>71</v>
      </c>
      <c r="B37" s="542"/>
      <c r="C37" s="542"/>
      <c r="D37" s="542"/>
      <c r="E37" s="542"/>
      <c r="F37" s="542"/>
      <c r="G37" s="542"/>
      <c r="H37" s="542"/>
      <c r="I37" s="542"/>
      <c r="J37" s="542"/>
      <c r="K37" s="542"/>
      <c r="L37" s="542"/>
      <c r="M37" s="542"/>
      <c r="N37" s="806"/>
    </row>
    <row r="38" spans="1:14" s="33" customFormat="1" ht="19.5" customHeight="1">
      <c r="A38" s="401"/>
      <c r="B38" s="402"/>
      <c r="C38" s="402"/>
      <c r="D38" s="402"/>
      <c r="E38" s="402"/>
      <c r="F38" s="402"/>
      <c r="G38" s="402"/>
      <c r="H38" s="402"/>
      <c r="I38" s="402"/>
      <c r="J38" s="402"/>
      <c r="K38" s="402"/>
      <c r="L38" s="402"/>
      <c r="M38" s="402"/>
      <c r="N38" s="806"/>
    </row>
    <row r="39" spans="1:14" s="33" customFormat="1" ht="18.75" customHeight="1">
      <c r="A39" s="543"/>
      <c r="B39" s="544"/>
      <c r="C39" s="544"/>
      <c r="D39" s="544"/>
      <c r="E39" s="544"/>
      <c r="F39" s="544"/>
      <c r="G39" s="544"/>
      <c r="H39" s="544"/>
      <c r="I39" s="544"/>
      <c r="J39" s="544"/>
      <c r="K39" s="544"/>
      <c r="L39" s="544"/>
      <c r="M39" s="544"/>
      <c r="N39" s="806"/>
    </row>
    <row r="40" spans="1:14" s="33" customFormat="1" ht="18.75" customHeight="1">
      <c r="A40" s="210"/>
      <c r="B40" s="145"/>
      <c r="C40" s="145"/>
      <c r="D40" s="145"/>
      <c r="E40" s="145"/>
      <c r="F40" s="145"/>
      <c r="G40" s="145"/>
      <c r="H40" s="145"/>
      <c r="I40" s="145"/>
      <c r="J40" s="145"/>
      <c r="K40" s="145"/>
      <c r="L40" s="145"/>
      <c r="M40" s="145"/>
      <c r="N40" s="806"/>
    </row>
    <row r="41" spans="1:14" s="33" customFormat="1" ht="15.75">
      <c r="A41" s="809" t="s">
        <v>279</v>
      </c>
      <c r="B41" s="810"/>
      <c r="C41" s="810"/>
      <c r="D41" s="810"/>
      <c r="E41" s="811"/>
      <c r="F41" s="811"/>
      <c r="G41" s="811"/>
      <c r="H41" s="811"/>
      <c r="I41" s="811"/>
      <c r="J41" s="811"/>
      <c r="K41" s="811"/>
      <c r="L41" s="811"/>
      <c r="M41" s="811"/>
      <c r="N41" s="806"/>
    </row>
    <row r="42" spans="1:14" s="165" customFormat="1" ht="15" customHeight="1">
      <c r="A42" s="799" t="s">
        <v>280</v>
      </c>
      <c r="B42" s="800"/>
      <c r="C42" s="800"/>
      <c r="D42" s="800"/>
      <c r="E42" s="800"/>
      <c r="F42" s="800"/>
      <c r="G42" s="800"/>
      <c r="H42" s="164"/>
      <c r="I42" s="164"/>
      <c r="J42" s="164"/>
      <c r="K42" s="164"/>
      <c r="L42" s="164"/>
      <c r="M42" s="164"/>
      <c r="N42" s="806"/>
    </row>
    <row r="43" spans="1:14" s="33" customFormat="1" ht="27" customHeight="1">
      <c r="A43" s="65" t="str">
        <f>+'DATOS MAESTROS'!$B$8</f>
        <v>N/A</v>
      </c>
      <c r="B43" s="65" t="str">
        <f>+'DATOS MAESTROS'!$B$9</f>
        <v>N/A</v>
      </c>
      <c r="C43" s="65">
        <f>+'DATOS MAESTROS'!$B$10</f>
        <v>45854</v>
      </c>
      <c r="D43" s="65">
        <f>+'DATOS MAESTROS'!$B$11</f>
        <v>45855</v>
      </c>
      <c r="E43" s="65">
        <f>+'DATOS MAESTROS'!$B$12</f>
        <v>45856</v>
      </c>
      <c r="F43" s="349" t="s">
        <v>480</v>
      </c>
      <c r="G43" s="816" t="s">
        <v>33</v>
      </c>
      <c r="H43" s="817"/>
      <c r="I43" s="817"/>
      <c r="J43" s="818"/>
      <c r="K43" s="342" t="s">
        <v>218</v>
      </c>
      <c r="L43" s="342" t="s">
        <v>219</v>
      </c>
      <c r="M43" s="343" t="s">
        <v>281</v>
      </c>
      <c r="N43" s="806"/>
    </row>
    <row r="44" spans="1:14" s="33" customFormat="1" ht="30.75" customHeight="1">
      <c r="A44" s="344"/>
      <c r="B44" s="345"/>
      <c r="C44" s="346"/>
      <c r="D44" s="346"/>
      <c r="E44" s="346"/>
      <c r="F44" s="347"/>
      <c r="G44" s="802" t="s">
        <v>310</v>
      </c>
      <c r="H44" s="803"/>
      <c r="I44" s="803"/>
      <c r="J44" s="804"/>
      <c r="K44" s="348">
        <v>4</v>
      </c>
      <c r="L44" s="348">
        <v>5</v>
      </c>
      <c r="M44" s="1">
        <f ca="1">IF(TODAY()&lt;=M18,(((+A44+B44+C44+D44+E44)*F44)*K44),(((+A44+B44+C44+D44+E44)*F44)*L44))</f>
        <v>0</v>
      </c>
      <c r="N44" s="806"/>
    </row>
    <row r="45" spans="1:14" ht="12.75">
      <c r="A45" s="808"/>
      <c r="B45" s="465"/>
      <c r="C45" s="465"/>
      <c r="D45" s="465"/>
      <c r="E45" s="465"/>
      <c r="F45" s="465"/>
      <c r="G45" s="465"/>
      <c r="H45" s="166"/>
      <c r="I45" s="166"/>
      <c r="J45" s="167"/>
      <c r="K45" s="812" t="s">
        <v>275</v>
      </c>
      <c r="L45" s="813"/>
      <c r="M45" s="267">
        <f ca="1">+M44</f>
        <v>0</v>
      </c>
      <c r="N45" s="806"/>
    </row>
    <row r="46" spans="1:14" ht="12.75">
      <c r="A46" s="801"/>
      <c r="B46" s="620"/>
      <c r="C46" s="620"/>
      <c r="D46" s="620"/>
      <c r="E46" s="620"/>
      <c r="H46" s="44"/>
      <c r="I46" s="44"/>
      <c r="J46" s="167"/>
      <c r="K46" s="741" t="s">
        <v>203</v>
      </c>
      <c r="L46" s="742"/>
      <c r="M46" s="158">
        <f ca="1">+M45*16%</f>
        <v>0</v>
      </c>
      <c r="N46" s="806"/>
    </row>
    <row r="47" spans="1:14" ht="13.5" thickBot="1">
      <c r="A47" s="169"/>
      <c r="B47" s="60"/>
      <c r="C47" s="60"/>
      <c r="D47" s="60"/>
      <c r="E47" s="60"/>
      <c r="F47" s="168"/>
      <c r="G47" s="168"/>
      <c r="H47" s="44"/>
      <c r="I47" s="44"/>
      <c r="J47" s="167"/>
      <c r="K47" s="743" t="s">
        <v>189</v>
      </c>
      <c r="L47" s="744"/>
      <c r="M47" s="159">
        <f ca="1">+M45+M46</f>
        <v>0</v>
      </c>
      <c r="N47" s="806"/>
    </row>
    <row r="48" spans="1:14" ht="12.75" thickBot="1">
      <c r="A48" s="169"/>
      <c r="B48" s="60"/>
      <c r="C48" s="60"/>
      <c r="D48" s="60"/>
      <c r="E48" s="60"/>
      <c r="F48" s="168"/>
      <c r="G48" s="168"/>
      <c r="H48" s="44"/>
      <c r="I48" s="44"/>
      <c r="J48" s="167"/>
      <c r="K48" s="167"/>
      <c r="L48" s="167"/>
      <c r="N48" s="806"/>
    </row>
    <row r="49" spans="1:14" ht="32.25" customHeight="1" thickBot="1">
      <c r="A49" s="814" t="s">
        <v>282</v>
      </c>
      <c r="B49" s="815"/>
      <c r="C49" s="815"/>
      <c r="D49" s="815"/>
      <c r="E49" s="815"/>
      <c r="F49" s="815"/>
      <c r="G49" s="815"/>
      <c r="H49" s="815"/>
      <c r="I49" s="815"/>
      <c r="J49" s="815"/>
      <c r="K49" s="815"/>
      <c r="L49" s="815"/>
      <c r="M49" s="815"/>
      <c r="N49" s="806"/>
    </row>
    <row r="50" spans="1:14" ht="12.75">
      <c r="A50" s="170"/>
      <c r="B50" s="171"/>
      <c r="C50" s="171"/>
      <c r="D50" s="171"/>
      <c r="E50" s="171"/>
      <c r="F50" s="171"/>
      <c r="G50" s="171"/>
      <c r="H50" s="171"/>
      <c r="I50" s="171"/>
      <c r="J50" s="171"/>
      <c r="K50" s="171"/>
      <c r="L50" s="171"/>
      <c r="M50" s="171"/>
      <c r="N50" s="806"/>
    </row>
    <row r="51" spans="1:14" s="141" customFormat="1" ht="14.25" customHeight="1">
      <c r="A51" s="608" t="s">
        <v>204</v>
      </c>
      <c r="B51" s="609"/>
      <c r="C51" s="609"/>
      <c r="D51" s="609"/>
      <c r="E51" s="609"/>
      <c r="F51" s="609"/>
      <c r="G51" s="609"/>
      <c r="H51" s="609"/>
      <c r="I51" s="609"/>
      <c r="J51" s="609"/>
      <c r="K51" s="609"/>
      <c r="L51" s="609"/>
      <c r="M51" s="609"/>
      <c r="N51" s="806"/>
    </row>
    <row r="52" spans="1:14" s="141" customFormat="1" ht="15" customHeight="1">
      <c r="A52" s="679" t="s">
        <v>419</v>
      </c>
      <c r="B52" s="679"/>
      <c r="C52" s="679"/>
      <c r="D52" s="679"/>
      <c r="E52" s="679"/>
      <c r="F52" s="679"/>
      <c r="G52" s="679"/>
      <c r="H52" s="679"/>
      <c r="I52" s="679"/>
      <c r="J52" s="679"/>
      <c r="K52" s="679"/>
      <c r="L52" s="679"/>
      <c r="M52" s="680"/>
      <c r="N52" s="806"/>
    </row>
    <row r="53" spans="1:14" s="141" customFormat="1" ht="15" customHeight="1">
      <c r="A53" s="679" t="s">
        <v>420</v>
      </c>
      <c r="B53" s="679"/>
      <c r="C53" s="679"/>
      <c r="D53" s="679"/>
      <c r="E53" s="679"/>
      <c r="F53" s="679"/>
      <c r="G53" s="679"/>
      <c r="H53" s="679"/>
      <c r="I53" s="679"/>
      <c r="J53" s="679"/>
      <c r="K53" s="679"/>
      <c r="L53" s="679"/>
      <c r="M53" s="680"/>
      <c r="N53" s="806"/>
    </row>
    <row r="54" spans="1:14" s="141" customFormat="1" ht="15" customHeight="1">
      <c r="A54" s="679" t="s">
        <v>421</v>
      </c>
      <c r="B54" s="679"/>
      <c r="C54" s="679"/>
      <c r="D54" s="679"/>
      <c r="E54" s="679"/>
      <c r="F54" s="679"/>
      <c r="G54" s="679"/>
      <c r="H54" s="679"/>
      <c r="I54" s="679"/>
      <c r="J54" s="679"/>
      <c r="K54" s="679"/>
      <c r="L54" s="679"/>
      <c r="M54" s="680"/>
      <c r="N54" s="806"/>
    </row>
    <row r="55" spans="1:14" s="141" customFormat="1" ht="30" customHeight="1">
      <c r="A55" s="679" t="s">
        <v>422</v>
      </c>
      <c r="B55" s="679"/>
      <c r="C55" s="679"/>
      <c r="D55" s="679"/>
      <c r="E55" s="679"/>
      <c r="F55" s="679"/>
      <c r="G55" s="679"/>
      <c r="H55" s="679"/>
      <c r="I55" s="679"/>
      <c r="J55" s="679"/>
      <c r="K55" s="679"/>
      <c r="L55" s="679"/>
      <c r="M55" s="680"/>
      <c r="N55" s="806"/>
    </row>
    <row r="56" spans="1:14" s="141" customFormat="1" ht="30" customHeight="1">
      <c r="A56" s="679" t="s">
        <v>423</v>
      </c>
      <c r="B56" s="679"/>
      <c r="C56" s="679"/>
      <c r="D56" s="679"/>
      <c r="E56" s="679"/>
      <c r="F56" s="679"/>
      <c r="G56" s="679"/>
      <c r="H56" s="679"/>
      <c r="I56" s="679"/>
      <c r="J56" s="679"/>
      <c r="K56" s="679"/>
      <c r="L56" s="679"/>
      <c r="M56" s="680"/>
      <c r="N56" s="806"/>
    </row>
    <row r="57" spans="1:14" s="141" customFormat="1" ht="15" customHeight="1">
      <c r="A57" s="655" t="s">
        <v>424</v>
      </c>
      <c r="B57" s="655"/>
      <c r="C57" s="655"/>
      <c r="D57" s="655"/>
      <c r="E57" s="655"/>
      <c r="F57" s="655"/>
      <c r="G57" s="655"/>
      <c r="H57" s="655"/>
      <c r="I57" s="655"/>
      <c r="J57" s="655"/>
      <c r="K57" s="655"/>
      <c r="L57" s="655"/>
      <c r="M57" s="614"/>
      <c r="N57" s="806"/>
    </row>
    <row r="58" spans="1:14" s="141" customFormat="1" ht="15" customHeight="1">
      <c r="A58" s="679" t="s">
        <v>425</v>
      </c>
      <c r="B58" s="679"/>
      <c r="C58" s="679"/>
      <c r="D58" s="679"/>
      <c r="E58" s="679"/>
      <c r="F58" s="679"/>
      <c r="G58" s="679"/>
      <c r="H58" s="679"/>
      <c r="I58" s="679"/>
      <c r="J58" s="679"/>
      <c r="K58" s="679"/>
      <c r="L58" s="679"/>
      <c r="M58" s="680"/>
      <c r="N58" s="806"/>
    </row>
    <row r="59" spans="1:14" s="141" customFormat="1" ht="15" customHeight="1">
      <c r="A59" s="679" t="s">
        <v>426</v>
      </c>
      <c r="B59" s="679"/>
      <c r="C59" s="679"/>
      <c r="D59" s="679"/>
      <c r="E59" s="679"/>
      <c r="F59" s="679"/>
      <c r="G59" s="679"/>
      <c r="H59" s="679"/>
      <c r="I59" s="679"/>
      <c r="J59" s="679"/>
      <c r="K59" s="679"/>
      <c r="L59" s="679"/>
      <c r="M59" s="680"/>
      <c r="N59" s="806"/>
    </row>
    <row r="60" spans="1:14" s="141" customFormat="1" ht="15" customHeight="1">
      <c r="A60" s="679" t="s">
        <v>427</v>
      </c>
      <c r="B60" s="679"/>
      <c r="C60" s="679"/>
      <c r="D60" s="679"/>
      <c r="E60" s="679"/>
      <c r="F60" s="679"/>
      <c r="G60" s="679"/>
      <c r="H60" s="679"/>
      <c r="I60" s="679"/>
      <c r="J60" s="679"/>
      <c r="K60" s="679"/>
      <c r="L60" s="679"/>
      <c r="M60" s="680"/>
      <c r="N60" s="806"/>
    </row>
    <row r="61" spans="1:14" s="141" customFormat="1" ht="15" customHeight="1">
      <c r="A61" s="679" t="s">
        <v>428</v>
      </c>
      <c r="B61" s="679"/>
      <c r="C61" s="679"/>
      <c r="D61" s="679"/>
      <c r="E61" s="679"/>
      <c r="F61" s="679"/>
      <c r="G61" s="679"/>
      <c r="H61" s="679"/>
      <c r="I61" s="679"/>
      <c r="J61" s="679"/>
      <c r="K61" s="679"/>
      <c r="L61" s="679"/>
      <c r="M61" s="680"/>
      <c r="N61" s="806"/>
    </row>
    <row r="62" spans="1:14" s="141" customFormat="1" ht="15" customHeight="1">
      <c r="A62" s="679" t="s">
        <v>429</v>
      </c>
      <c r="B62" s="679"/>
      <c r="C62" s="679"/>
      <c r="D62" s="679"/>
      <c r="E62" s="679"/>
      <c r="F62" s="679"/>
      <c r="G62" s="679"/>
      <c r="H62" s="679"/>
      <c r="I62" s="679"/>
      <c r="J62" s="679"/>
      <c r="K62" s="679"/>
      <c r="L62" s="679"/>
      <c r="M62" s="680"/>
      <c r="N62" s="806"/>
    </row>
    <row r="63" spans="1:14" s="141" customFormat="1" ht="30" customHeight="1">
      <c r="A63" s="679" t="s">
        <v>430</v>
      </c>
      <c r="B63" s="679"/>
      <c r="C63" s="679"/>
      <c r="D63" s="679"/>
      <c r="E63" s="679"/>
      <c r="F63" s="679"/>
      <c r="G63" s="679"/>
      <c r="H63" s="679"/>
      <c r="I63" s="679"/>
      <c r="J63" s="679"/>
      <c r="K63" s="679"/>
      <c r="L63" s="679"/>
      <c r="M63" s="680"/>
      <c r="N63" s="806"/>
    </row>
    <row r="64" spans="1:14" ht="15" customHeight="1">
      <c r="A64" s="797" t="s">
        <v>449</v>
      </c>
      <c r="B64" s="798"/>
      <c r="C64" s="798"/>
      <c r="D64" s="798"/>
      <c r="E64" s="798"/>
      <c r="F64" s="798"/>
      <c r="G64" s="798"/>
      <c r="H64" s="798"/>
      <c r="I64" s="798"/>
      <c r="J64" s="798"/>
      <c r="K64" s="798"/>
      <c r="L64" s="798"/>
      <c r="M64" s="798"/>
      <c r="N64" s="806"/>
    </row>
    <row r="65" spans="1:14" ht="12" customHeight="1">
      <c r="A65" s="638"/>
      <c r="B65" s="639"/>
      <c r="C65" s="639"/>
      <c r="D65" s="639"/>
      <c r="E65" s="639"/>
      <c r="F65" s="639"/>
      <c r="G65" s="639"/>
      <c r="H65" s="639"/>
      <c r="I65" s="639"/>
      <c r="J65" s="639"/>
      <c r="K65" s="639"/>
      <c r="L65" s="639"/>
      <c r="M65" s="639"/>
      <c r="N65" s="806"/>
    </row>
    <row r="66" spans="1:14" ht="12" customHeight="1" thickBot="1">
      <c r="A66" s="162"/>
      <c r="B66" s="163"/>
      <c r="C66" s="163"/>
      <c r="D66" s="163"/>
      <c r="E66" s="163"/>
      <c r="F66" s="163"/>
      <c r="G66" s="163"/>
      <c r="H66" s="163"/>
      <c r="I66" s="163"/>
      <c r="J66" s="163"/>
      <c r="K66" s="163"/>
      <c r="L66" s="163"/>
      <c r="M66" s="163"/>
      <c r="N66" s="806"/>
    </row>
    <row r="67" spans="1:14" ht="35.25" customHeight="1">
      <c r="A67" s="502" t="s">
        <v>177</v>
      </c>
      <c r="B67" s="503"/>
      <c r="C67" s="503"/>
      <c r="D67" s="503"/>
      <c r="E67" s="503"/>
      <c r="F67" s="503"/>
      <c r="G67" s="503"/>
      <c r="H67" s="503"/>
      <c r="I67" s="503"/>
      <c r="J67" s="503"/>
      <c r="K67" s="503"/>
      <c r="L67" s="503"/>
      <c r="M67" s="503"/>
      <c r="N67" s="806"/>
    </row>
    <row r="68" spans="1:14" ht="18.75" thickBot="1">
      <c r="A68" s="504" t="s">
        <v>30</v>
      </c>
      <c r="B68" s="505"/>
      <c r="C68" s="505"/>
      <c r="D68" s="505"/>
      <c r="E68" s="505"/>
      <c r="F68" s="505"/>
      <c r="G68" s="505"/>
      <c r="H68" s="505"/>
      <c r="I68" s="505"/>
      <c r="J68" s="505"/>
      <c r="K68" s="505"/>
      <c r="L68" s="505"/>
      <c r="M68" s="505"/>
      <c r="N68" s="807"/>
    </row>
  </sheetData>
  <sheetProtection algorithmName="SHA-512" hashValue="+kaD8O8jYQoJMLdzZziCrtd7t3W7pcJ0qzaQgy8DPeflixHGAravW09ipNWA56qah0uJYJeZcU5AJULSZRIoWQ==" saltValue="NYCUgh/nwvTVkoLRSEwayQ==" spinCount="100000" sheet="1" objects="1" scenarios="1"/>
  <mergeCells count="67">
    <mergeCell ref="I19:M19"/>
    <mergeCell ref="J34:M35"/>
    <mergeCell ref="A33:H35"/>
    <mergeCell ref="E10:I10"/>
    <mergeCell ref="E11:I11"/>
    <mergeCell ref="K13:M13"/>
    <mergeCell ref="K14:M14"/>
    <mergeCell ref="E12:I12"/>
    <mergeCell ref="E13:I13"/>
    <mergeCell ref="E14:I14"/>
    <mergeCell ref="L20:M20"/>
    <mergeCell ref="J12:K12"/>
    <mergeCell ref="K11:M11"/>
    <mergeCell ref="H25:H26"/>
    <mergeCell ref="C27:D27"/>
    <mergeCell ref="A22:M22"/>
    <mergeCell ref="A23:M23"/>
    <mergeCell ref="I25:M26"/>
    <mergeCell ref="I27:M27"/>
    <mergeCell ref="L2:N3"/>
    <mergeCell ref="A5:N5"/>
    <mergeCell ref="A7:M7"/>
    <mergeCell ref="L8:M8"/>
    <mergeCell ref="F3:K3"/>
    <mergeCell ref="F4:K4"/>
    <mergeCell ref="E8:I8"/>
    <mergeCell ref="L6:M6"/>
    <mergeCell ref="E9:I9"/>
    <mergeCell ref="E15:I15"/>
    <mergeCell ref="K15:M15"/>
    <mergeCell ref="A17:M17"/>
    <mergeCell ref="A18:L18"/>
    <mergeCell ref="A37:M39"/>
    <mergeCell ref="N6:N68"/>
    <mergeCell ref="A45:G45"/>
    <mergeCell ref="A41:M41"/>
    <mergeCell ref="K45:L45"/>
    <mergeCell ref="J29:M29"/>
    <mergeCell ref="J30:M30"/>
    <mergeCell ref="J33:M33"/>
    <mergeCell ref="A36:M36"/>
    <mergeCell ref="L9:M10"/>
    <mergeCell ref="A68:M68"/>
    <mergeCell ref="K46:L46"/>
    <mergeCell ref="K47:L47"/>
    <mergeCell ref="A49:M49"/>
    <mergeCell ref="G43:J43"/>
    <mergeCell ref="A67:M67"/>
    <mergeCell ref="A51:M51"/>
    <mergeCell ref="A42:E42"/>
    <mergeCell ref="F42:G42"/>
    <mergeCell ref="A58:M58"/>
    <mergeCell ref="A59:M59"/>
    <mergeCell ref="A46:E46"/>
    <mergeCell ref="A54:M54"/>
    <mergeCell ref="G44:J44"/>
    <mergeCell ref="A63:M63"/>
    <mergeCell ref="A65:M65"/>
    <mergeCell ref="A52:M52"/>
    <mergeCell ref="A53:M53"/>
    <mergeCell ref="A56:M56"/>
    <mergeCell ref="A57:M57"/>
    <mergeCell ref="A55:M55"/>
    <mergeCell ref="A60:M60"/>
    <mergeCell ref="A61:M61"/>
    <mergeCell ref="A62:M62"/>
    <mergeCell ref="A64:M64"/>
  </mergeCells>
  <phoneticPr fontId="0" type="noConversion"/>
  <printOptions horizontalCentered="1"/>
  <pageMargins left="0.39370078740157483" right="0.39370078740157483" top="0.39370078740157483" bottom="0.39370078740157483" header="0" footer="0"/>
  <pageSetup scale="65" fitToHeight="5"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6</vt:i4>
      </vt:variant>
    </vt:vector>
  </HeadingPairs>
  <TitlesOfParts>
    <vt:vector size="18" baseType="lpstr">
      <vt:lpstr>DATOS MAESTROS</vt:lpstr>
      <vt:lpstr>Food &amp; Bev.</vt:lpstr>
      <vt:lpstr>Fast Food Coupons</vt:lpstr>
      <vt:lpstr>Exhibitor Meal @ your booth</vt:lpstr>
      <vt:lpstr>Buffette Coupons</vt:lpstr>
      <vt:lpstr>Internet</vt:lpstr>
      <vt:lpstr>Electric Services</vt:lpstr>
      <vt:lpstr>LP Gas Service</vt:lpstr>
      <vt:lpstr>Hanging Services</vt:lpstr>
      <vt:lpstr>Rigging</vt:lpstr>
      <vt:lpstr>Air, Water &amp; Drain</vt:lpstr>
      <vt:lpstr>Booth Cleaning</vt:lpstr>
      <vt:lpstr>'Air, Water &amp; Drain'!Área_de_impresión</vt:lpstr>
      <vt:lpstr>'Booth Cleaning'!Área_de_impresión</vt:lpstr>
      <vt:lpstr>'Fast Food Coupons'!Área_de_impresión</vt:lpstr>
      <vt:lpstr>'Hanging Services'!Área_de_impresión</vt:lpstr>
      <vt:lpstr>Internet!Área_de_impresión</vt:lpstr>
      <vt:lpstr>Rigging!Área_de_impresión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AALCANTARAA</dc:creator>
  <cp:lastModifiedBy>Erik Dominguez Mondragon</cp:lastModifiedBy>
  <cp:lastPrinted>2024-06-10T15:57:38Z</cp:lastPrinted>
  <dcterms:created xsi:type="dcterms:W3CDTF">2001-07-28T01:45:14Z</dcterms:created>
  <dcterms:modified xsi:type="dcterms:W3CDTF">2025-01-29T18:38:06Z</dcterms:modified>
</cp:coreProperties>
</file>