
<file path=[Content_Types].xml><?xml version="1.0" encoding="utf-8"?>
<Types xmlns="http://schemas.openxmlformats.org/package/2006/content-types">
  <Default Extension="xml" ContentType="application/xml"/>
  <Default Extension="emf" ContentType="image/x-emf"/>
  <Default Extension="jpeg" ContentType="image/jpeg"/>
  <Default Extension="JPG" ContentType="image/.jp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J6z4J5LIir97QQbzhbZIlaHJVXhH/Go4ocseT9Uy0Ge5rcxL8sUXHF4Akga+nQkXVcrjFR2r1/nmIFr3jOKgfg==" workbookSaltValue="bJxZnKvhy5dDCc+6v7Pv3g==" workbookSpinCount="100000" lockStructure="1"/>
  <bookViews>
    <workbookView windowWidth="29100" windowHeight="13560" tabRatio="764" firstSheet="1" activeTab="1"/>
  </bookViews>
  <sheets>
    <sheet name="DATOS MAESTROS" sheetId="2" state="hidden" r:id="rId1"/>
    <sheet name="Alimentos y Bebidas" sheetId="10" r:id="rId2"/>
    <sheet name="Cupones Comida Rápida" sheetId="14" r:id="rId3"/>
    <sheet name="Comidas para Expositor" sheetId="12" r:id="rId4"/>
    <sheet name="Cupones para Buffet" sheetId="13" r:id="rId5"/>
    <sheet name="Internet y Comunicaciones" sheetId="17" r:id="rId6"/>
    <sheet name="Electricidad" sheetId="15" r:id="rId7"/>
    <sheet name="GAS" sheetId="16" r:id="rId8"/>
    <sheet name="Colgado" sheetId="11" r:id="rId9"/>
    <sheet name="Rigging" sheetId="19" r:id="rId10"/>
    <sheet name="Aire, Agua y Drenaje" sheetId="9" r:id="rId11"/>
    <sheet name="Limpieza" sheetId="18" r:id="rId12"/>
  </sheets>
  <definedNames>
    <definedName name="_xlnm.Print_Area" localSheetId="10">'Aire, Agua y Drenaje'!$A$1:$M$105</definedName>
    <definedName name="_xlnm.Print_Area" localSheetId="8">Colgado!$A$1:$M$95</definedName>
    <definedName name="_xlnm.Print_Area" localSheetId="2">'Cupones Comida Rápida'!$A$1:$N$59</definedName>
    <definedName name="_xlnm.Print_Area" localSheetId="6">Electricidad!$A$1:$M$112</definedName>
    <definedName name="_xlnm.Print_Area" localSheetId="5">'Internet y Comunicaciones'!$A$1:$M$94</definedName>
    <definedName name="_xlnm.Print_Area" localSheetId="11">Limpieza!$A$1:$N$70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<sst xmlns="http://schemas.openxmlformats.org/spreadsheetml/2006/main" count="1251" uniqueCount="500">
  <si>
    <t>CELDA</t>
  </si>
  <si>
    <t>DATOS</t>
  </si>
  <si>
    <t>Evento</t>
  </si>
  <si>
    <t>GLASSTECH MEXICO 2025</t>
  </si>
  <si>
    <t>Fecha Evento</t>
  </si>
  <si>
    <t>16 al 18 de julio 2025</t>
  </si>
  <si>
    <t>Fecha Límite</t>
  </si>
  <si>
    <t>Último día Transfer.</t>
  </si>
  <si>
    <t>Referencia</t>
  </si>
  <si>
    <t>Dia 1</t>
  </si>
  <si>
    <t>N/A</t>
  </si>
  <si>
    <t>Dia 2</t>
  </si>
  <si>
    <t>Dia 3</t>
  </si>
  <si>
    <t>Dia 4</t>
  </si>
  <si>
    <t>Dia 5</t>
  </si>
  <si>
    <t>FORMA PARA ALIMENTOS Y BEBIDAS</t>
  </si>
  <si>
    <t xml:space="preserve"> Esta forma debe de ir acompañada por el comprobante bancario de pago.</t>
  </si>
  <si>
    <t>No se permite el ingreso de alimentos y bebidas ajenos a Centro Citibanamex durante montaje, evento y desmontaje, ya sea para consumo propio o como cortesías a visitantes.</t>
  </si>
  <si>
    <t>Evento:</t>
  </si>
  <si>
    <t>Fechas del Evento:</t>
  </si>
  <si>
    <t>Órdenes de servicio de Alimentos y Bebidas, recibidas durante montaje y evento, estarán sujetas a disponibilidad</t>
  </si>
  <si>
    <t>DATOS GENERALES DEL CLIENTE</t>
  </si>
  <si>
    <t>Nombre del Stand</t>
  </si>
  <si>
    <t>NÚMERO DE STAND</t>
  </si>
  <si>
    <t>Razón Social (Fiscal)</t>
  </si>
  <si>
    <t>Dirección</t>
  </si>
  <si>
    <t>Colonia</t>
  </si>
  <si>
    <t>C.P.</t>
  </si>
  <si>
    <t>Delegación</t>
  </si>
  <si>
    <t>RFC</t>
  </si>
  <si>
    <t>Ciudad/Estado</t>
  </si>
  <si>
    <t>País</t>
  </si>
  <si>
    <t>Teléfono</t>
  </si>
  <si>
    <t>E-mail:</t>
  </si>
  <si>
    <t>Contacto en Sitio</t>
  </si>
  <si>
    <t>Régimen Fiscal:</t>
  </si>
  <si>
    <t>FORMA DE PAGO</t>
  </si>
  <si>
    <t>Pago con Transferencia electrónica de fondos</t>
  </si>
  <si>
    <t>Depósito:</t>
  </si>
  <si>
    <r>
      <rPr>
        <b/>
        <sz val="9"/>
        <rFont val="Arial"/>
        <charset val="134"/>
      </rPr>
      <t>BANAMEX</t>
    </r>
    <r>
      <rPr>
        <sz val="9"/>
        <rFont val="Arial"/>
        <charset val="134"/>
      </rPr>
      <t xml:space="preserve">, No. De cuenta: 7313145, Sucursal 7004. </t>
    </r>
  </si>
  <si>
    <r>
      <rPr>
        <b/>
        <sz val="9"/>
        <rFont val="Arial"/>
        <charset val="134"/>
      </rPr>
      <t>Beneficiario</t>
    </r>
    <r>
      <rPr>
        <sz val="9"/>
        <rFont val="Arial"/>
        <charset val="134"/>
      </rPr>
      <t>: REPRESENTACIONES DE EXPOSICIONES MEXICO SA DE CV</t>
    </r>
  </si>
  <si>
    <t xml:space="preserve">Referencia bancaria: </t>
  </si>
  <si>
    <t>Concepto:</t>
  </si>
  <si>
    <t>Favor de colocar evento y número de stand.</t>
  </si>
  <si>
    <t>CLABE:</t>
  </si>
  <si>
    <t xml:space="preserve"> 002180700473131452</t>
  </si>
  <si>
    <t>Fecha límite para recibir transferencias:</t>
  </si>
  <si>
    <t>Pago con cargo a Tarjeta de Crédito o Débito</t>
  </si>
  <si>
    <t>Solo llenar esta sección si pagará con tarjeta de crédito o débito.</t>
  </si>
  <si>
    <t>Beneficiario:</t>
  </si>
  <si>
    <t>REPRESENTACIONES DE EXPOSICIONES MEXICO SA DE CV</t>
  </si>
  <si>
    <t>Número de tarjeta</t>
  </si>
  <si>
    <t>Tipo de Tarjeta</t>
  </si>
  <si>
    <t>Autorizo el cargo a mi tarjeta de crédito de cualquier monto pendiente.</t>
  </si>
  <si>
    <t>AMEX</t>
  </si>
  <si>
    <t>Código Seg.:</t>
  </si>
  <si>
    <t>VISA</t>
  </si>
  <si>
    <t>MASTERCARD</t>
  </si>
  <si>
    <t>Vencimiento:</t>
  </si>
  <si>
    <t>Nombre del Tarjetahabiente</t>
  </si>
  <si>
    <t>Firma del Tarjetahabiente</t>
  </si>
  <si>
    <t>* FAVOR DE INCLUIR LOS DATOS COMPLETOS DE SU TARJETA DE CRÉDITO.</t>
  </si>
  <si>
    <t>AVISO DE PRIVACIDAD</t>
  </si>
  <si>
    <t>"Representaciones de Exposiciones México, S.A. de C.V., con domicilio en Avenida Conscripto número 311, Colonia Lomas de Sotelo, Código Postal 11200, Delegación Miguel Hidalgo en la Ciudad de México, utilizará sus datos personales aquí recabados para proveer los servicios requeridos por Usted y dar cumplimiento a obligaciones contraídas con nuestros clientes. Para mayor información acerca del tratamiento y de los derechos que puede hacer valer, Usted puede acceder al Aviso de Privacidad completo a través de la página www.centrocitibanamex.com/es/aviso-de-privacidad&lt;http://www.centrocitibanamex.com/es/aviso-de-privacidad&gt;."</t>
  </si>
  <si>
    <t>ALIMENTOS DE SERVICIO A STANDS</t>
  </si>
  <si>
    <t>PARA QUE NUESTROS ALIMENTOS GUARDEN SIEMPRE SU GRAN CALIDAD FAVOR DE CONSIDERAR NO EXPONERLOS MÁS DE CUATRO HORAS.  EL SERVICIO SE ENTREGA A LA HORA REQUERIDA.</t>
  </si>
  <si>
    <t>FECHAS</t>
  </si>
  <si>
    <t>PARA INICIAR EL DÍA</t>
  </si>
  <si>
    <t>Total</t>
  </si>
  <si>
    <t>CONCEPTO</t>
  </si>
  <si>
    <t>PORCION</t>
  </si>
  <si>
    <t>Precio por orden sin impuesto</t>
  </si>
  <si>
    <t>Importe Total sin impuesto</t>
  </si>
  <si>
    <r>
      <rPr>
        <sz val="10"/>
        <rFont val="Calibri"/>
        <charset val="134"/>
        <scheme val="minor"/>
      </rPr>
      <t xml:space="preserve">Fruta  fresca rebanada (Piña, melón chino, melón y papaya)    </t>
    </r>
    <r>
      <rPr>
        <b/>
        <sz val="10"/>
        <rFont val="Calibri"/>
        <charset val="134"/>
      </rPr>
      <t xml:space="preserve"> </t>
    </r>
  </si>
  <si>
    <t>10 0rdenes individuales</t>
  </si>
  <si>
    <t>Canasta de Fruta temporada de Mano (manzana, pera, ciruela, platano, uvas)</t>
  </si>
  <si>
    <t>20 piezas</t>
  </si>
  <si>
    <t>Canasta de Pan dulce de la casa (surtido)</t>
  </si>
  <si>
    <t>Canasta Galletas de Mantequilla</t>
  </si>
  <si>
    <t>80 piezas</t>
  </si>
  <si>
    <t xml:space="preserve">Platon de Galletas Finas         </t>
  </si>
  <si>
    <t>40 pzas.</t>
  </si>
  <si>
    <t>Termo de café regular o descafeinado</t>
  </si>
  <si>
    <t>15 tazas</t>
  </si>
  <si>
    <t>56 tazas</t>
  </si>
  <si>
    <t>100 tazas</t>
  </si>
  <si>
    <t>Máquina Cafetera Dolce Gusto</t>
  </si>
  <si>
    <t>30 Capsulas</t>
  </si>
  <si>
    <t>Máquina de Nespresso c/30 Capsulas</t>
  </si>
  <si>
    <t>30 capsulas</t>
  </si>
  <si>
    <t xml:space="preserve">Paq de 20 Capsulas de Nespresso </t>
  </si>
  <si>
    <t>20 capsulas</t>
  </si>
  <si>
    <t>Subtotal</t>
  </si>
  <si>
    <t>PAQUETES ESPECIALES PARA SU STAND</t>
  </si>
  <si>
    <t>Paquete para Estánd No. 1: Agua embotellada (5), Refresco lata (5), 1 termo de café (15 tazas), 1 platón pastas finas (40 piezas), 1 jarra de jugo (2lts)</t>
  </si>
  <si>
    <t>Paquete para Estánd No. 2: Agua embotellada (5), Refresco lata (5), 1 termo de café (15 tazas), Donas (5)</t>
  </si>
  <si>
    <t>Paquete para Estánd No. 3: Agua embotellada (10), Refresco lata (10), 1 Charola botana seca (Bowl 1 Kg cacahuate , pepita, garbanzo enchilados), 1 Descorche de vino (incluye copas y hielo), 1 Dulces Surtidos (700 grs)</t>
  </si>
  <si>
    <t>Paquete para Estánd No. 4: Agua embotellada (10), Refresco lata (10), 1 Bowl (1 Kg cacahuate japones, salado y enchilado),1 termo de café (15 tazas), 1 Platón de Pastelería Francesa  (20 pzas), 1 Bowl de crudites (8 pax aprox)</t>
  </si>
  <si>
    <t>Paquete para Estánd No. 5: Agua embotellada (15), Refresco lata (15), 1 termo de café (15 tazas),1 Charola botana seca (Bowl 1 Kg cacahuate , pepita, garbanzo enchilados),1 Dulces Surtidos (700 grs), Mini chapatas de Queso de cabra al oregano (20 pzas)</t>
  </si>
  <si>
    <t>Paquete para Estánd No. 6: Agua embotellada (10), Refresco lata (10),1 Bowl de crudites (8 pax aprox), 1 Descorche de licor ( incluye 8 refrescos, hielo y cristalería), 1 Platón de Carnes Frías Tipo Americano  incluye 5 variedades: Jamon Americano, Pechuga de Pavo, Jamon de Pavo, Salami, Pastrami, acompañado con Pan rebanado (2450 Kg)</t>
  </si>
  <si>
    <t>Paquete para Estánd No. 7: Agua embotellada (20), Refresco lata (20), Mini chapatas de Queso de cabra al oregano (20 pzas), 1 Descorche de licor ( incluye 8 refrescos, hielo y cristalería), 1 Platón con 3 variedades de mini sandwiches (mini chapata de queso de cabra al oregano, mini telera de ensalada de pollo a la mostaza y mini bolillo de atun con pure de aceitunas: 21 piezas), 1 Bowl de crudites (8 pax aprox), 1 Descorche de vino (incluye copas y hielo),1 Dulces Surtidos (700 grs)</t>
  </si>
  <si>
    <t>Paquete para Estánd No. 8: Agua embotellada (15), Refresco lata (15), 1 termo de café (15 tazas), 1 Platón de Finger Sandwiches surtidos  (28 pizas), 1 Charola Botana Seca (Bowl 1 K, Cacahuate,Pepitas,Garbanzo enchilado), 1 Descorche de vino (incluye copas y hielo), 1 Botana de Jamon y Pechuga de pavo para Picar (500 grs)</t>
  </si>
  <si>
    <t>SANDWICHERÍA</t>
  </si>
  <si>
    <t>CANTIDAD</t>
  </si>
  <si>
    <t>Platon de Finger Sandwiches de  Jamón y Queso</t>
  </si>
  <si>
    <t>28 piezas</t>
  </si>
  <si>
    <t xml:space="preserve">Platon de Finger Sandwiches de Atun </t>
  </si>
  <si>
    <t>Platon de Finger Sandwiches de Surimi</t>
  </si>
  <si>
    <t xml:space="preserve">Platon de Finger Sandwiches de Pechuga de Pavo y Queso                              </t>
  </si>
  <si>
    <t xml:space="preserve">Platon de Finger Sandwiches surtidos </t>
  </si>
  <si>
    <t>Platon  con Mini Chapata de Queso de Cabra al Oregano</t>
  </si>
  <si>
    <t xml:space="preserve">Platon con  Mini Focaccia de Jamón Serrano                </t>
  </si>
  <si>
    <t xml:space="preserve">Platon con Mini Bolillo de Atún con puré de aceitunas   </t>
  </si>
  <si>
    <t xml:space="preserve">Platon con Mini Telera de Ensalada de Pollo a la mostaza antigua. </t>
  </si>
  <si>
    <t>Platon con 3 variedades de mini sandwiches (mini chapata de queso de cabra al oregano, mini telera de ensalada de pollo a la mostaza y mini bolillo de atun con pure de aceitunas)</t>
  </si>
  <si>
    <t>21 piezas</t>
  </si>
  <si>
    <t>BOTANAS</t>
  </si>
  <si>
    <t xml:space="preserve">Crudites   (bastones de pepino, jícama y zanahoria con dip) </t>
  </si>
  <si>
    <t>Bowl</t>
  </si>
  <si>
    <t>Palomitas hechas en casa con Salsa Picante y Limon</t>
  </si>
  <si>
    <t>Papas tipo chip con Salsa Picante y Limon</t>
  </si>
  <si>
    <t>Botana seca mix mexicano (cacahuates, pepitas, garbanzos enchilados)</t>
  </si>
  <si>
    <t>Máquina de palomitas con 500 porciones</t>
  </si>
  <si>
    <t>500 Botes</t>
  </si>
  <si>
    <t>Resurtido de 500 porciones de palomitas</t>
  </si>
  <si>
    <t>Botana seca premium (almendra, pistache, nuez de la india y nuez)</t>
  </si>
  <si>
    <t>Botana de Jamon y Pechuga de pavo para Picar, empacada individual</t>
  </si>
  <si>
    <t>500 Grs</t>
  </si>
  <si>
    <t>Botana de quesos y carnes frias para picar (en cubos), empacada individual</t>
  </si>
  <si>
    <t>Botana de quesos para picar (Tipo manchego y Panela)</t>
  </si>
  <si>
    <t>CANAPÉS Y ALGO MÁS</t>
  </si>
  <si>
    <t>Canapés Fríos Mixtos (ver canapés que incluye  al final de éste documento)</t>
  </si>
  <si>
    <t>50 piezas.</t>
  </si>
  <si>
    <t>ALGO DULCE</t>
  </si>
  <si>
    <t>Pecera con dulces surtidos, empacados individual</t>
  </si>
  <si>
    <t>700 Grs</t>
  </si>
  <si>
    <t>Platón con Pastelería Francesa Miniatura  (40 grs pieza)</t>
  </si>
  <si>
    <t>20 pzas.</t>
  </si>
  <si>
    <t>BEBIDAS DE SERVICIO A STANDS</t>
  </si>
  <si>
    <t>PIEZAS POR ORDEN</t>
  </si>
  <si>
    <t>Vino Blanco</t>
  </si>
  <si>
    <t>Blanc de Blancs (Pedro Domecq)</t>
  </si>
  <si>
    <t xml:space="preserve">botella </t>
  </si>
  <si>
    <t>Chenin Blanc (LA Cetto)</t>
  </si>
  <si>
    <t>Concha y Toro Blanco</t>
  </si>
  <si>
    <t>Vino Tinto</t>
  </si>
  <si>
    <t>Cabernet Sauvignon (LA Cetto)</t>
  </si>
  <si>
    <t>Concha y Toro Tinto</t>
  </si>
  <si>
    <t>Cabernet Sauvignon Monte Xanic</t>
  </si>
  <si>
    <t>Whisky</t>
  </si>
  <si>
    <t>William Lawson´s 5 años</t>
  </si>
  <si>
    <t>botella 3/4 Lt</t>
  </si>
  <si>
    <t>Johnnie Walker etiqueta roja</t>
  </si>
  <si>
    <t>Johnnie Walker etiqueta negra</t>
  </si>
  <si>
    <t>J&amp;B</t>
  </si>
  <si>
    <t>Ron y Brandy</t>
  </si>
  <si>
    <t xml:space="preserve">Bacardi Blanco </t>
  </si>
  <si>
    <t xml:space="preserve">Bacardi Añejo </t>
  </si>
  <si>
    <t>Appleton Oro</t>
  </si>
  <si>
    <t>Torres 10</t>
  </si>
  <si>
    <t>Cognac</t>
  </si>
  <si>
    <t>Martell Medallon V.S.O.P.</t>
  </si>
  <si>
    <t xml:space="preserve">Vodka </t>
  </si>
  <si>
    <t>Smirnoff</t>
  </si>
  <si>
    <t>botella 3/4  Lt</t>
  </si>
  <si>
    <t xml:space="preserve">Wyborowa </t>
  </si>
  <si>
    <t>Absolut Azul</t>
  </si>
  <si>
    <t xml:space="preserve">Tequila </t>
  </si>
  <si>
    <t xml:space="preserve">Jimador </t>
  </si>
  <si>
    <t xml:space="preserve">Herradura Reposado </t>
  </si>
  <si>
    <t xml:space="preserve">Don Julio Blanco </t>
  </si>
  <si>
    <t>Cerveza</t>
  </si>
  <si>
    <t>Paquete de 12 cervezas (lata)</t>
  </si>
  <si>
    <t>Barril de Cerveza Artesanal de 30 litros, incluye llaves para servir, módulo de enfriamiento y personal para servir durante 5 horas.</t>
  </si>
  <si>
    <t>Bebidas sin alcohol</t>
  </si>
  <si>
    <t>Paquete de 12 Refrescos (Coca Cola, Coca Light, Manzana, Sprite, Sprite Zero, Freska, Agua mineral)</t>
  </si>
  <si>
    <t>Paquete de 12 botellas de agua Embotellada</t>
  </si>
  <si>
    <t>SERVICIO DE MESEROS</t>
  </si>
  <si>
    <t>Mesero (servicio en stand durante 8 horas)</t>
  </si>
  <si>
    <t>Mesero (servicio en stand durante 7 horas)</t>
  </si>
  <si>
    <t>Mesero (servicio en stand durante 4 horas)</t>
  </si>
  <si>
    <t>DESCORCHE</t>
  </si>
  <si>
    <t>Descorche de Licor (incluye 8 refrescos, hielo y cristalería por botella)</t>
  </si>
  <si>
    <t>Descorche de Vino (incluye hielo y 6 copas por botella)</t>
  </si>
  <si>
    <t xml:space="preserve">Hielo por Kilo </t>
  </si>
  <si>
    <t>HORARIOS DE ENTREGA</t>
  </si>
  <si>
    <t>Favor de especificar el horario de entrega de todos los servicios:</t>
  </si>
  <si>
    <t>Precios sujetos al 16% del IVA, al 15% de servicio, y a cambios sin previo aviso.</t>
  </si>
  <si>
    <t>Subtotal Alimentos</t>
  </si>
  <si>
    <t>Si el Tipo de cambio rebasa los $ 21.00 pesos, los precios quedan sujetos a revisión</t>
  </si>
  <si>
    <t>Subtotal Bebidas</t>
  </si>
  <si>
    <t>Subtotal Otros</t>
  </si>
  <si>
    <t>OBSERVACIONES: Ordenes recibidas para el mismo día del servicio, serán sujetas a disponibilidad y tiempos de respuesta.  Cancelaciones durante evento estan sujetas a autorización y cargo. Cualquier solicitud especial requiere 3 días de anticipación.</t>
  </si>
  <si>
    <t>Sub Total General</t>
  </si>
  <si>
    <t>15% Servicio</t>
  </si>
  <si>
    <t>16% IVA</t>
  </si>
  <si>
    <t>TOTAL A PAGAR</t>
  </si>
  <si>
    <t>Canapés Mixtos 50 piezas</t>
  </si>
  <si>
    <t>Paleo de queso feta con glacé de balsámico</t>
  </si>
  <si>
    <t>Montadito de Queso Camembert con Mermelada de Cabolla</t>
  </si>
  <si>
    <t>Tarta de Salmón con albahaca</t>
  </si>
  <si>
    <t>Bruschetta c/queso de Cabra e Higo</t>
  </si>
  <si>
    <t>Empanadas de Zarzamora con Nuez</t>
  </si>
  <si>
    <t>Panini de atún</t>
  </si>
  <si>
    <t>Grissini con cincho de Jamón Serrano</t>
  </si>
  <si>
    <t>Bocata de Setas con Jamón Serrano</t>
  </si>
  <si>
    <t>Pan tomate c/jamón serrano</t>
  </si>
  <si>
    <t>Cheesecake</t>
  </si>
  <si>
    <t>Wrap de camarón al chipotle con pepino</t>
  </si>
  <si>
    <t>Montadito de Salmón Ahumado jocoque al eneldo miel y cebollin</t>
  </si>
  <si>
    <t>Montadito de Ate con Membrillo y Nuez</t>
  </si>
  <si>
    <t>Pincho de Camarón c/pepino y maracuya</t>
  </si>
  <si>
    <t>Strudel de Pera</t>
  </si>
  <si>
    <t>Mini Toast de Roast Beef con Alcaparra</t>
  </si>
  <si>
    <t>Bruschetta de Tapenade</t>
  </si>
  <si>
    <t>Rollito de Jamón de Pavo con queso crema y arándanos</t>
  </si>
  <si>
    <t>Mini Tartaleta de Limon con Merengue</t>
  </si>
  <si>
    <t>Mini Tartaleta de Fruta</t>
  </si>
  <si>
    <t>Tartaleta de Ensalada de Pavo a la Mostaza Antigua</t>
  </si>
  <si>
    <t>Jamón Serrano con Perlas de Melón</t>
  </si>
  <si>
    <t>Rollitos Primavera con Salsa Agridulce</t>
  </si>
  <si>
    <t>Empanaditas de Carne Estilo Argentino</t>
  </si>
  <si>
    <t>Brocheta de Jitomate Cherry con Albahaca y Queso Mozzerela</t>
  </si>
  <si>
    <t>Mini Croissants de Roquefort con Nuez</t>
  </si>
  <si>
    <t>Favor de enviar esta forma, comprobante de pago original emitido por la institiución bancaria y constancia de situación fiscal actualizada al correo electrónico:</t>
  </si>
  <si>
    <t>adicionales-CCB@ocesa.mx</t>
  </si>
  <si>
    <t>Teléfonos: (+52) 55 5268 2054, (+52) 55 5268 2051, (+52) 55 5268 5869, (+52) 55 5268 5827, (+52) 55 5268 5884</t>
  </si>
  <si>
    <t>FORMA PARA CUPONES DE FAST FOOD</t>
  </si>
  <si>
    <t>**SÓLO PREVENTA** Órdenes de alimentos y bebidas, recibidas durante montaje y evento, estarán sujetas a disponibilidad.</t>
  </si>
  <si>
    <t>Colocar el nombre del evento y número de stand</t>
  </si>
  <si>
    <t>"Representaciones de Exposiciones México, S.A. de C.V., con domicilio en Avenida Conscripto número 311, Colonia Lomas de Sotelo, Código Postal 11200, Delegación Miguel Hidalgo en la Ciudad de México, utilizará sus datos personales aquí recabados para proveer los servicios requeridos por Usted y dar cumplimiento a obligaciones contraídas con nuestros clientes. Para mayor información acerca del tratamiento y de los derechos que puede hacer valer, Usted puede acceder al Aviso de Privacidad completo a través de la página www.centrocitibanamex.com/es/aviso-de-privacidad&lt;http://www.centrocitibanamex.com/es/aviso-de-privacidad&gt;".</t>
  </si>
  <si>
    <t>CUPONES DE FAST FOOD</t>
  </si>
  <si>
    <t>SERVICIO SOLICITADO</t>
  </si>
  <si>
    <t xml:space="preserve">SERVICIO DE COMIDA RÁPIDA                                                                Se otorgan boletos de autoservicio.  </t>
  </si>
  <si>
    <t>Orden</t>
  </si>
  <si>
    <r>
      <rPr>
        <sz val="9"/>
        <rFont val="Arial"/>
        <charset val="134"/>
      </rPr>
      <t xml:space="preserve">Fast Food: </t>
    </r>
    <r>
      <rPr>
        <i/>
        <sz val="9"/>
        <rFont val="Arial"/>
        <charset val="134"/>
      </rPr>
      <t xml:space="preserve">Hamburguesa con queso  ó torta de 4 quesos ó baguette club ó baguette de carnes frias, </t>
    </r>
    <r>
      <rPr>
        <b/>
        <sz val="9"/>
        <rFont val="Arial"/>
        <charset val="134"/>
      </rPr>
      <t>Incluye 1 bebida y una bolsa de papas fritas.</t>
    </r>
  </si>
  <si>
    <t>1 órden.</t>
  </si>
  <si>
    <r>
      <rPr>
        <sz val="9"/>
        <rFont val="Arial"/>
        <charset val="134"/>
      </rPr>
      <t xml:space="preserve">Barras de café: </t>
    </r>
    <r>
      <rPr>
        <i/>
        <sz val="9"/>
        <rFont val="Arial"/>
        <charset val="134"/>
      </rPr>
      <t>Cuernito de jamón y queso ó marina de atún ó sándwich jamon de pavo ó chapata de carnes frias</t>
    </r>
    <r>
      <rPr>
        <sz val="9"/>
        <rFont val="Arial"/>
        <charset val="134"/>
      </rPr>
      <t xml:space="preserve">, </t>
    </r>
    <r>
      <rPr>
        <b/>
        <sz val="9"/>
        <rFont val="Arial"/>
        <charset val="134"/>
      </rPr>
      <t>Incluye 1 bebida y una bolsa de papas fritas.</t>
    </r>
  </si>
  <si>
    <t>Si el Tipo de cambio rebasa los $ 21.00 pesos, los precios quedan sujetos a cambios</t>
  </si>
  <si>
    <t>16%IVA</t>
  </si>
  <si>
    <t>Precios sujetos al 16% del IVA y a cambios sin previo aviso.</t>
  </si>
  <si>
    <t>DEBERÁ RECOGER LOS CUPONES SOLICITADOS EN LA OFICINA DE SERVICIOS ADICIONALES DE CENTRO CITIBANAMEX, UBICADA EN EL NIVEL DE EXPOSICIONES, ENTRE SALA B Y SALA C</t>
  </si>
  <si>
    <t>AL LLENAR Y ENVIAR ESTA FORMA, EL SOLICITANTE ACEPTA EN SU TOTALIDAD LAS CONDICIONES DEL SERVICIO INDICADAS.</t>
  </si>
  <si>
    <t>FORMA PARA COMIDA A EXPOSITOR</t>
  </si>
  <si>
    <t>Órdenes de alimentos y bebidas, recibidas durante montaje y evento, estarán sujetas a disponibilidad.</t>
  </si>
  <si>
    <t>REPRESENTACIONES DE EXPOSICIONES MEXICO A DE CV</t>
  </si>
  <si>
    <t>CLABE</t>
  </si>
  <si>
    <t>COMIDA EXPOSITOR</t>
  </si>
  <si>
    <t>SERVICIO DE COMIDA EXPOSITOR</t>
  </si>
  <si>
    <t>Comida Expositor (Sopa, Plato Fuerte, Arroz, Frijoles, Agua y Pan)</t>
  </si>
  <si>
    <t>1 persona</t>
  </si>
  <si>
    <t>Verificar la disponibilidad con Servicios Adicionales antes de realizar su Pago</t>
  </si>
  <si>
    <t>15% de Servicio</t>
  </si>
  <si>
    <t>POR FAVOR INDIQUE LA CANTIDAD DE COMIDAS Y HORARIO EN EL QUE REQUIERE SEAN ENREGADAS CADA DÍA</t>
  </si>
  <si>
    <t>HORARIOS DE ENTREGA:</t>
  </si>
  <si>
    <t>FORMA PARA CUPONES BUFFET</t>
  </si>
  <si>
    <t>CUPONES DE BUFFET</t>
  </si>
  <si>
    <t xml:space="preserve">Tickets Restaurante Buffet </t>
  </si>
  <si>
    <t>Importe</t>
  </si>
  <si>
    <r>
      <rPr>
        <sz val="9"/>
        <rFont val="Arial"/>
        <charset val="134"/>
      </rPr>
      <t xml:space="preserve">Preventa de buffet  Corto con 1 bebida incluída </t>
    </r>
    <r>
      <rPr>
        <b/>
        <sz val="9"/>
        <color rgb="FFFF0000"/>
        <rFont val="Arial"/>
        <charset val="134"/>
      </rPr>
      <t>(Solo para usarse en buffet ubicado dentro de sala).</t>
    </r>
  </si>
  <si>
    <t>Preventa de buffet en Restaurante Galerí, con 1 bebida incluída.</t>
  </si>
  <si>
    <t>Favor de enviar esta forma y el comprobante de pago original emitido por la institiución bancaria al correo electrónico:</t>
  </si>
  <si>
    <t>FORMA DE TELECOMUNICACIONES</t>
  </si>
  <si>
    <t>Solicitudes de servicios recibidas durante montaje y evento, estarán sujetas a disponibilidad.</t>
  </si>
  <si>
    <t>Fecha límite para pago con descuento Antes de Fecha Límite y envío de formatos (solo en servicios que lo indiquen):</t>
  </si>
  <si>
    <t>TELEFONÍA</t>
  </si>
  <si>
    <t>Cantidad</t>
  </si>
  <si>
    <t>Días</t>
  </si>
  <si>
    <t>SERVICIO</t>
  </si>
  <si>
    <t>Antes de fecha límite</t>
  </si>
  <si>
    <t>Después de fecha límite</t>
  </si>
  <si>
    <t>TOTAL</t>
  </si>
  <si>
    <t>Línea Telefónica IP. Incluye 20 llamadas locales. Precio por día.</t>
  </si>
  <si>
    <t>Línea Ethernet para Punto de Venta (No incluye Terminal para cobros). Precio por día.</t>
  </si>
  <si>
    <t>INTERNET SIMÉTRICO POR CABLE O WiFi</t>
  </si>
  <si>
    <t xml:space="preserve">PRECIO </t>
  </si>
  <si>
    <t>Enlace a internet simétrico, dedicado, 2Mb WiFi o Cableado, incluye todos los días de evento.</t>
  </si>
  <si>
    <t>Enlace a internet simétrico, dedicado, 5Mb WiFi o Cableado, incluye todos los días de evento.</t>
  </si>
  <si>
    <t>Enlace a internet simétrico, dedicado, 10Mb WiFi o Cableado, incluye todos los días de evento.</t>
  </si>
  <si>
    <t>Enlace a internet simétrico, dedicado, 20Mb WiFi o Cableado, incluye todos los días de evento.</t>
  </si>
  <si>
    <t>Enlace a internet simétrico, dedicado, 30Mb WiFi o Cableado, incluye todos los días de evento.</t>
  </si>
  <si>
    <t>Enlace a internet simétrico, dedicado, 40Mb WiFi o Cableado, incluye todos los días de evento.</t>
  </si>
  <si>
    <t>Enlace a internet simétrico, dedicado, 50Mb WiFi o Cableado, incluye todos los días de evento.</t>
  </si>
  <si>
    <t>Enlace a internet simétrico, dedicado, 100Mb WiFi o Cableado, incluye todos los días de evento.</t>
  </si>
  <si>
    <t>OTROS SERVICIOS DE TELECOMUNICACIONES</t>
  </si>
  <si>
    <t>Dirección IP Homologada (Pública) no incluye internet. Incluye todos los días de evento.</t>
  </si>
  <si>
    <t>Nodo de red ( Sin Acceso a Internet). Incluye todos los días de evento.</t>
  </si>
  <si>
    <t>CLAVES DE ACCESO AL WIFI PARA UN DISPOSITIVO</t>
  </si>
  <si>
    <r>
      <rPr>
        <sz val="9"/>
        <rFont val="Arial"/>
        <charset val="134"/>
      </rPr>
      <t xml:space="preserve">Clave de acceso de 3Mbps, para UN (1) dispositivo para la Red WI FI dentro de Centro CitiBanamex. Internet básico para consulta de Correos y Redes Sociales. </t>
    </r>
    <r>
      <rPr>
        <b/>
        <sz val="9"/>
        <rFont val="Arial"/>
        <charset val="134"/>
      </rPr>
      <t>Precio por día.</t>
    </r>
  </si>
  <si>
    <r>
      <rPr>
        <sz val="9"/>
        <rFont val="Arial"/>
        <charset val="134"/>
      </rPr>
      <t xml:space="preserve">Clave de acceso de 5Mbps, para UN (1) dispositivo para la Red WI FI dentro de Centro CitiBanamex. Internet básico para consulta de Correos y Redes Sociales. </t>
    </r>
    <r>
      <rPr>
        <b/>
        <sz val="9"/>
        <rFont val="Arial"/>
        <charset val="134"/>
      </rPr>
      <t>Precio por día.</t>
    </r>
  </si>
  <si>
    <t>Por favor recoja su clave de acceso a la red WiFi en la oficina de Servicios Adicionales. Estamos ubicados en el nivel Exposiciones, entre sala B y sala C.</t>
  </si>
  <si>
    <t>IVA (16%)</t>
  </si>
  <si>
    <t>En caso de requerir un servicio mayor a 100MB, favor de solicitar su cotización por correo electrónico.</t>
  </si>
  <si>
    <t>CONDICIONES DEL SERVICIO</t>
  </si>
  <si>
    <r>
      <rPr>
        <sz val="9"/>
        <rFont val="Arial"/>
        <charset val="134"/>
      </rPr>
      <t>A.- El precio mostrado es por día a menos que se indique lo contrario. Precios más IVA y sujetos a cambio sin previo aviso. Para tener derecho al precio preferencial deberá</t>
    </r>
    <r>
      <rPr>
        <b/>
        <sz val="9"/>
        <rFont val="Arial"/>
        <charset val="134"/>
      </rPr>
      <t xml:space="preserve"> pagar </t>
    </r>
    <r>
      <rPr>
        <sz val="9"/>
        <rFont val="Arial"/>
        <charset val="134"/>
      </rPr>
      <t>su servicio antes de la fecha límite indicada.</t>
    </r>
  </si>
  <si>
    <t>B.- El precio incluye: consumo de llamadas locales según lo indicado en el concepto, aparato telefónico dependiendo del servicio requerido, materiales, mano de obra para instalación y desmontaje del mismo. No se incluye la terminal bancaria (POS)</t>
  </si>
  <si>
    <t>C.- En caso de contratar línea para POS, el cliente deberá verificar que su terminal cuente con puerto ETHERNET.</t>
  </si>
  <si>
    <t xml:space="preserve">D.- El servicio incluye la renta del equipo y llamadas locales, celular, larga distnacia nacional e internacional a un pool de 30 países sin costo. </t>
  </si>
  <si>
    <r>
      <rPr>
        <sz val="9"/>
        <rFont val="Arial"/>
        <charset val="134"/>
      </rPr>
      <t xml:space="preserve">E.- </t>
    </r>
    <r>
      <rPr>
        <b/>
        <sz val="9"/>
        <rFont val="Arial"/>
        <charset val="134"/>
      </rPr>
      <t>Es necesario haber realizado el pago total a Centro CitiBanamex para la instalación del servicio.</t>
    </r>
  </si>
  <si>
    <r>
      <rPr>
        <b/>
        <sz val="9"/>
        <rFont val="Arial"/>
        <charset val="134"/>
      </rPr>
      <t xml:space="preserve">F.- Los servicios solicitados </t>
    </r>
    <r>
      <rPr>
        <b/>
        <u/>
        <sz val="9"/>
        <rFont val="Arial"/>
        <charset val="134"/>
      </rPr>
      <t>durante el montaje y evento estarán sujetos a disponibilidad y factibilidad; así como a un tiempo de instalación de MÍNIMO 12 HRS.</t>
    </r>
  </si>
  <si>
    <t>G.- Una vez realizada la instalación de los servicios, toda modificación y/o reubicación causará un cargo del 40% sobre el precio total.</t>
  </si>
  <si>
    <t>H.- Todos los aparatos y/o materiales utilizados para brindar estos servicios son propiedad de Centro CitiBanamex. El precio del servicio los incluye en calidad de préstamo durante la realización del evento.</t>
  </si>
  <si>
    <t>I.-  En caso de solicitarcancelación después de la instalación del servicio, no procede ningún reembolso. Toda cancelación debe pedirse por escrito vía e-mail a adicionales-CCB@ocesa.mx al menos 72hrs previas al inicio del montaje.</t>
  </si>
  <si>
    <t xml:space="preserve">J.- Centro CitiBanamex no brinda el servicio de renta o préstamo de equipos, por lo que el contratante deberá traer sus propios equipos y asegurarse que cuenten con tarjeta de red alámbrico para conector ethernet RJ45 y conectividad inalámbrica en la frecuencia de 5Ghz. </t>
  </si>
  <si>
    <t>K.- En caso de requerir alguna conectividad específica, favor de notificar a Servicios  Adicionales para su análisis y validación.</t>
  </si>
  <si>
    <t xml:space="preserve">L. - En caso de requerir ciertos puertos abiertos. Favor de verificar con Servicios Adicionales para confirmar si es posible realizar la apertura. </t>
  </si>
  <si>
    <t>M.- Las claves wifi serán entregadas en oficina de servicios adicionales durante los días de montaje. Si usted no recoge las claves, el monto no es reembolsable.</t>
  </si>
  <si>
    <t>N.- Todos los enlaces simétricos, dedicados, entregados vía WiFi se entregan con acceso para veinte usuarios, si requiere más usuarios, por favor solicítelo en la oficina de Servicios Adicionales.</t>
  </si>
  <si>
    <t>O.- Una vez entregado el servicio, el solicitante es responsable del cuidado y resguardo de los servicios cableados, por lo que en caso de que resulten con daños durante el montaje, evento o desmontaje, el solicitante deberá pagar el monto del daño antes de que el servicio sea restituido.</t>
  </si>
  <si>
    <r>
      <rPr>
        <b/>
        <i/>
        <sz val="10"/>
        <color theme="0"/>
        <rFont val="Arial"/>
        <charset val="134"/>
      </rPr>
      <t>IMPORTANTE:</t>
    </r>
    <r>
      <rPr>
        <i/>
        <sz val="10"/>
        <color theme="0"/>
        <rFont val="Arial"/>
        <charset val="134"/>
      </rPr>
      <t xml:space="preserve"> La red de Centro Citibanamex está optimizada para dispositivos que utilicen la frecuencia de 5Ghz, mientras que los dispositivos que utilizan la frecuencia de 2.4Ghz. (fabricados con componentes anteriores a 2020) podrían presentar errores de conexión, conexión limitada o bien conexión con baja velocidad de carga y descarga sin responsabilidad para Centro Citibanamex.</t>
    </r>
  </si>
  <si>
    <t>FORMA DE ELECTRICIDAD</t>
  </si>
  <si>
    <t xml:space="preserve"> Esta forma debe de ir acompañada por el comprobante bancario de pago y del documento: Plano de instalación de Servicios.</t>
  </si>
  <si>
    <t>ILUMINACIÓN PARA SISTEMA OCTANORM</t>
  </si>
  <si>
    <t>Servicio</t>
  </si>
  <si>
    <t>Observaciones</t>
  </si>
  <si>
    <t>Tubos Fluorescentes 2 x 38 W tipo Slim Line</t>
  </si>
  <si>
    <t>Solo se colocan en stands de octanorm.</t>
  </si>
  <si>
    <t>SERVICIOS A 110 VOLTS</t>
  </si>
  <si>
    <t>Contacto Doble Monofásico de 1,000 W 110V 10 A.</t>
  </si>
  <si>
    <t>SERVICIOS A 220 VOLTS</t>
  </si>
  <si>
    <t>Contacto Doble Bifásico de 2,000 W 220V 8 A.</t>
  </si>
  <si>
    <t>Switch 3 x 30 A 220 V Sin Contactos</t>
  </si>
  <si>
    <t xml:space="preserve">Todas las derivaciones son responsabilidad del expositor. </t>
  </si>
  <si>
    <t>Switch 3 x 60 A 220 V Sin Contactos</t>
  </si>
  <si>
    <t>Switch 3 x 100 A 220 V Sin Contactos</t>
  </si>
  <si>
    <t>Switch 3 x 200 A 220 V Sin Contactos</t>
  </si>
  <si>
    <r>
      <rPr>
        <sz val="9"/>
        <rFont val="Arial"/>
        <charset val="134"/>
      </rPr>
      <t xml:space="preserve">Conexión eléctrica </t>
    </r>
    <r>
      <rPr>
        <i/>
        <sz val="9"/>
        <rFont val="Arial"/>
        <charset val="134"/>
      </rPr>
      <t xml:space="preserve">(No incluye material, solo mano de obra) </t>
    </r>
  </si>
  <si>
    <t>SERVICIOS ESPECIALES</t>
  </si>
  <si>
    <t>Switch 3 x 30 A, 460 ó 480 V Sin Contactos</t>
  </si>
  <si>
    <t>Estos servicios deberán ser revisados para determinar si se proporcionan 460V o 480V, dependiendo de la ubicación de su stand.</t>
  </si>
  <si>
    <t>Switch 3 x 60 A 460 ó 480 V Sin Contactos</t>
  </si>
  <si>
    <t>Switch 3 x 100 A 460 ó 480 V Sin Contactos</t>
  </si>
  <si>
    <t>Switch 3 x 200 A 460 ó 480 V Sin Contactos</t>
  </si>
  <si>
    <t>Switch 3 x 300 A 460 ó 480 V Sin Contactos</t>
  </si>
  <si>
    <t>Switch 3 x 500 A 460 ó 480 V Sin Contactos</t>
  </si>
  <si>
    <t>SUBTOTAL</t>
  </si>
  <si>
    <t>SI REQUIERE UN SERVICIO NO INIDCADO EN LA LISTA, POR FAVOR SOLICITE LA COTIZACIÓN EN EL CORREO: adicionales-CCB@ocesa.mx</t>
  </si>
  <si>
    <t>PLANO DE UBICACIÓN DE SERVICIOS</t>
  </si>
  <si>
    <t xml:space="preserve">Por favor indique en el siguiente plano con una x, el espacio en el que requiere que se instalen cada uno de los servicios indicados en este formato. </t>
  </si>
  <si>
    <t># Stand del respaldo</t>
  </si>
  <si>
    <t># Stand a a la Izquierda</t>
  </si>
  <si>
    <t># Stand a a la Derecha</t>
  </si>
  <si>
    <t>FRENTE</t>
  </si>
  <si>
    <t>NÚMERO DE SU STAND</t>
  </si>
  <si>
    <t>CONDICIONES DEL SERVICIO DE ELECTRICIDAD:</t>
  </si>
  <si>
    <t>A- Precios por evento. Los precios son sujetos a cambio sin previo aviso, más 16% IVA</t>
  </si>
  <si>
    <t>B- El precio incluye el material necesario para la instalación y desinstalación del servicio contratado además del consumo eléctrico.</t>
  </si>
  <si>
    <t>C- El servicio eléctrico es institucional y será proporcionado exclusivamente por personal de Centro Citibanamex. Todos los servicios salen de piso únicamente.</t>
  </si>
  <si>
    <t>D- La instalación solicitada se realizara de acuerdo a la localización de los registros y a la trayectoria que el personal de Centro Citibanamex considere más conveniente para la ubicación de cada stand.</t>
  </si>
  <si>
    <t xml:space="preserve">E- La instalación del servicio contratado se realizará únicamente dentro del área de exhibición de su stand. </t>
  </si>
  <si>
    <t>F- El expositor será responsable de instalar un regulador de voltaje para los equipos que así lo requieran. Centro Citibanamex no se hace responsable por daños ocasionados por variación de voltaje.</t>
  </si>
  <si>
    <t>G- Centro Citibanamex no se hace responsable por cortes de energía por parte de la Comisión Federal de Electricidad.</t>
  </si>
  <si>
    <t>H- El expositor podrá traer el equipo que considere para su exhibición, siempre y cuando dicha instalación no exceda la capacidad de salida de energía eléctrica contratada para su stand. Centro Citibanamex no se hace responsable por daños debido a instalaciones defectuosas realizadas por el expositor, el montador o cualquiera de sus empleados.</t>
  </si>
  <si>
    <t>I- Es necesario haber realizado el pago total a Centro Citibanamex para la instalación del servicio.</t>
  </si>
  <si>
    <t>J- Los servicios solicitados durante el montaje y evento estarán sujetos a disponibilidad y tiempo de respuesta de 12 HRS.</t>
  </si>
  <si>
    <t>K- Una vez realizada la instalación de los servicios cualquier modificación y/o reubicación de los mismos tendrá un cargo adicional del 40% sobre el precio inicial.</t>
  </si>
  <si>
    <t>L- Todo equipo y/o materiales usados para la realización de estos servicios son propiedad de Centro Citibanamex. El equipo y material se dejan en los stands en calidad de préstamo, y solo podrán ser retirados por personal del Centro Citibanamex.</t>
  </si>
  <si>
    <t>M- El contratante de los servicios será el único responsable del buen uso y cuidado de las instalaciones solicitadas. Cualquier pérdida o daño a las mismas será cargado directamente al contratante.</t>
  </si>
  <si>
    <t>N- Toda cancelación debe pedirse por escrito vía email a adicionales-CCB@ocesa.mx 72hrs previas al inicio del montaje. En caso de solicitar cambios de servicio después de haberse instalado, no procede ninguna compensación por el monto pagado y el cliente deberá pagar el nuevo servicio al 100%.</t>
  </si>
  <si>
    <t>Ñ.- Los servicios que ya han sido instalados no estarán sujetos a reembolsos.</t>
  </si>
  <si>
    <t>O.- Para la distribución de la energía dentro de su stand, el expositor / montador deberá usar obligtoriamente cable de uso rudo minimo de 3x12AWG. No se permite el uso de cable POT.</t>
  </si>
  <si>
    <t>P.- Es obligatotrio resguardar dentro del stand los tableros de distribución  y por ningún motivo deberán quedar en los pasillos.</t>
  </si>
  <si>
    <t>Q.- Es responsabilidad del expositor la custodia y entrega de los tableros de distribución al final del evento al personal de C.C.B.</t>
  </si>
  <si>
    <t>R- La red electrica del recinto esta sujeta a variaciones de voltaje de +/ - 10%.</t>
  </si>
  <si>
    <t>FORMA DE GAS</t>
  </si>
  <si>
    <t>TIPO DE SERVICIO</t>
  </si>
  <si>
    <t>PRECIO UNITARIO</t>
  </si>
  <si>
    <t>Renta De Cilindro Portatil Cap. 10 Kgs. (18.50 Lts.) Y Cilindro Portatil De Reserva Cap. 10 Kgs. (Incluye Fletes Y Maniobras)</t>
  </si>
  <si>
    <t>Renta De Cilindro Portatil Cap. 20 Kgs. (37 Lts.) Y Cilindro Portatil De Reserva Cap. 20 Kgs. (Incluye Fletes Y Maniobras)</t>
  </si>
  <si>
    <t>Renta De Tanque Estacionario Cap. 100 Litros - 54 Kgs. (Incluye Fletes Y Maniobras)</t>
  </si>
  <si>
    <t>Renta De Tanque Estacionario Cap. 300 Litros - 162 Kgs. (Incluye Fletes Y Maniobras)</t>
  </si>
  <si>
    <t>Renta De Tanque Estacionario Cap. 500 Litros - 270 Kgs. (Incluye Fletes Y Maniobras)</t>
  </si>
  <si>
    <r>
      <rPr>
        <sz val="9"/>
        <rFont val="Arial"/>
        <charset val="134"/>
      </rPr>
      <t xml:space="preserve">Dictamen Tecnico De Unidad Verificadora Para Gas    </t>
    </r>
    <r>
      <rPr>
        <b/>
        <sz val="9"/>
        <rFont val="Arial"/>
        <charset val="134"/>
      </rPr>
      <t xml:space="preserve"> Aplica Cuando El Servicio No Es Porporcionado Por Centro Citibanamex. Incluye Revisión Del Tanque De Gas, Dictamen Técnico, Extintor (Dentro O Alrededor Del Stand), Espacio Para La Ubicación Del Tanque De Gas Cuando Éste Sea Mayor A 20Kg, Señalética Necesaria Y Supervisión Cuando Se Realicen Cambios De Los Cilindros.</t>
    </r>
  </si>
  <si>
    <t>IVA</t>
  </si>
  <si>
    <t>B- El precio incluye el material necesario para la instalación y desinstalación del servicio contratado.</t>
  </si>
  <si>
    <t>C- El servicio de gas LP es institucional y será proporcionado exclusivamente por personal de Centro Citibanamex. Todos los servicios salen de piso exclusivamente.</t>
  </si>
  <si>
    <t>F- Centro Citibanamex no se hace responsable por daños ocasionados a los equipos por mala elección de los servicios o causas imputables al expositor.</t>
  </si>
  <si>
    <t>G- Es necesario haber realizado el pago total a Centro Citibanamex para la instalación del servicio.</t>
  </si>
  <si>
    <t>H- Los servicios solicitados durante el montaje y evento estarán sujetos a disponibilidad y tiempo de respuesta MÍNIMO de 12 HRS.</t>
  </si>
  <si>
    <t>I - Cualquier modificación y/o reubicación de los servicios que ya hayan sido instalados tendrá un cargo adicional del 100% sobre el precio inicial.</t>
  </si>
  <si>
    <t>J- Todo equipo y/o materiales usados para la instalación de estos servicios es propiedad de Centro Citibanamex, y solo podrán ser retirados por su personal.</t>
  </si>
  <si>
    <t>K- El contratante de los servicios será el único responsable del buen uso y cuidado de las instalaciones solicitadas. Cualquier pérdida o daño a las mismas deberá ser cubierto por el contratante.</t>
  </si>
  <si>
    <t>L- Toda cancelación de servicios debe pedirse por escrito vía email a adicionales-CCB@ocesa.mx al menos 72hrs previas al inicio del montaje.</t>
  </si>
  <si>
    <t>M.- Los servicios instalados no estarán sujetos a reembolsos.</t>
  </si>
  <si>
    <t>FORMA DE COLGANTEO</t>
  </si>
  <si>
    <t>Nota: Los servicios solicitados durante el montaje y evento estarán sujetos a disponibilidad y tiempo de respuesta de hasta 12 horas.</t>
  </si>
  <si>
    <t>ANTES DE REALIZAR EL PAGO:</t>
  </si>
  <si>
    <t>TODO COLGANTE DEBE SER AUTORIZADO POR CENTRO CITIBANAMEX, FAVOR DE ENVIAR RENDER CON MEDIDAS, PESO TOTAL Y ENUMERANDO LOS MATERIALES DEL CUAL ESTÁ HECHO.</t>
  </si>
  <si>
    <t>COLGADO DE MANTAS O LONAS IMPRESAS</t>
  </si>
  <si>
    <t>Colgado de lonas con medida de hasta 9m2 (No incluye bastidor-tubo)</t>
  </si>
  <si>
    <t>Cargo por cada m2 adicional</t>
  </si>
  <si>
    <t>COLGADO DE ELEMENTOS</t>
  </si>
  <si>
    <t>Colgado de elemento de hasta 10 Kgs de peso, máximo 6 x 6 metros o hasa 5 metros de diámetro</t>
  </si>
  <si>
    <t>Colgado de elemento de hasta 20 Kgs de peso, máximo 6 x 6 metros o hasa 5 metros de diámetro</t>
  </si>
  <si>
    <t>Colgado de elemento de hasta 30 Kgs de peso, máximo 6 x 6 metros o hasa 5 metros de diámetro</t>
  </si>
  <si>
    <t>Colgado de elemento de hasta 40 Kgs de peso, máximo 6 x 6 metros o hasa 5 metros de diámetro</t>
  </si>
  <si>
    <t>Colgado de elemento de hasta 50 Kgs de peso, máximo 6 x 6 metros o hasa 5 metros de diámetro</t>
  </si>
  <si>
    <t>Colgado de elemento de hasta 60 Kgs de peso, máximo 6 x 6 metros o hasa 5 metros de diámetro</t>
  </si>
  <si>
    <t>Colgado de elemento de hasta 70 Kgs de peso, máximo 6 x 6 metros o hasa 5 metros de diámetro</t>
  </si>
  <si>
    <t>Colgado de elemento de hasta 80 Kgs de peso, máximo 6 x 6 metros o hasa 5 metros de diámetro</t>
  </si>
  <si>
    <t>Colgado de elemento de hasta 90 Kgs de peso, máximo 6 x 6 metros o hasa 5 metros de diámetro</t>
  </si>
  <si>
    <t>Colgado de elemento de hasta 99 Kgs de peso, máximo 6 x 6 metros o hasa 5 metros de diámetro</t>
  </si>
  <si>
    <t>PUNTOS DE COLGADO</t>
  </si>
  <si>
    <t>-NO SE PERMITE EL COLGADO DE ARTÍCULOS DE ESTOS PUNTOS-</t>
  </si>
  <si>
    <t>Punto de seguridad (no de carga, no para servicio de colgado de elementos/estructuras)</t>
  </si>
  <si>
    <t xml:space="preserve">Sub Total </t>
  </si>
  <si>
    <t>Considere que para el colgado de elementos debe proporcionar cable de acero de 1/8 de pulgada y los opresores necesarios para su instalación.</t>
  </si>
  <si>
    <t>A- El contratante deberá proveer cable acerado de 1/8 pulgada y nudos opresores de acero (perros de sujecion) de la misma medida para todo trabajo de colgado de estsructuras.</t>
  </si>
  <si>
    <t>B- El servicio de colgado de mantas o lonas incluye hilos o rafia para su colgado y mano de obra para montaje y desmontaje de los mismos. Todas las mantas deberán contar con bastidor en la parte superior. No incluye producción o impresión de la lona o manta.</t>
  </si>
  <si>
    <t>C- Centro Citibanamex se reserva el derecho de negar el servicio en caso de que el elemento a colgar represente un riesgo ya sea para las instalaciones o sus visitantes. En dado caso, Centro Citibanamex hará el reembolso correspondiente.</t>
  </si>
  <si>
    <t>D- Es necesario haber realizado el pago total al Centro Citibanamex para la instalación del servicio.</t>
  </si>
  <si>
    <t xml:space="preserve">E- Centro Citibanamex no se hace responsable por lonas y/o estructuras que no se recojan después del desmontaje. </t>
  </si>
  <si>
    <t>F-Los servicios solicitados durante el montaje y evento estarán sujetos a disponibilidad del servicio y tiempo de respuesta de 12 horas a partir de su pago.</t>
  </si>
  <si>
    <t>G- Cualquier daño a instalaciones, accidente o percance, ocasionado por la estructura, será responsabilidad del expositor y/o su montador, quienes tendrán que cubrir los gastos en que se incurran y  en su caso reconocer su responsabilidad ante las autoridades correspondientes.</t>
  </si>
  <si>
    <t>H- La posición del elemento puede variar de acuerdo a las características y puntos de colgado de la estructura del recinto.</t>
  </si>
  <si>
    <t>I- Todos los servicios son finales, por lo que en caso de solicitar una reubicación, deberá cubrir el 100% del precio del servicio puesto que será considerada una nueva maniobra.</t>
  </si>
  <si>
    <t>J- Toda cancelación de servicio debe solicitarse por escrito al correo adicionales-CCB@ocesa.mx al menos 72hrs antes del ingreso a su montaje. Los servicios instalados no estarán sujetos a reembolsos.</t>
  </si>
  <si>
    <t xml:space="preserve">K- La altura máxima de colgado es de 7 mts. </t>
  </si>
  <si>
    <t>L- No se hace colgado de equipo eléctrico como lámparas, luces, contactos, estructuras de Octanorm y elementos mayores a 100kg de peso.</t>
  </si>
  <si>
    <t>M- Es obligación del expositor o montador acordonar el área en donde se harán las maniobras de montaje y desmontaje</t>
  </si>
  <si>
    <t>N- Toda estructura que rebase los 100 kgs o dimensiones de 6 x 6 mts de largo y ancho y mayores a 1.5 mts de alto deberan contratar el servicio de rigging.</t>
  </si>
  <si>
    <t>O- El colganteo en salones de convenciones queda sujeto a la revisión y autorización de la Gerencia de Operaciones.</t>
  </si>
  <si>
    <t>P- Centro Citibanamex no se hace responsbale en la demora o entrega del servicio por factores imputables al contratante.</t>
  </si>
  <si>
    <t>Q.- El precio es por evento de hasta 5 días. Precios más IVA y sujetos a cambio sin previo aviso. Para tener derecho al precio preferencial, favor de ordenar y pagar su servicio antes de la fecha límite indicada.</t>
  </si>
  <si>
    <t>SERVICIOSADICIONALES2025</t>
  </si>
  <si>
    <t>SOLICITUD DE COTIZACION  RIGGING</t>
  </si>
  <si>
    <t>Fecha límite para pago con descuento Antes de Fecha Límite (solo en servicios que lo indiquen):</t>
  </si>
  <si>
    <t>1010071025</t>
  </si>
  <si>
    <t xml:space="preserve">FECHA LÍMITE PARA PAGO CON TRANSFERENCIA: </t>
  </si>
  <si>
    <t xml:space="preserve">Representaciones de Exposiciones México, S.A. De C.V. </t>
  </si>
  <si>
    <t>ESTE SERVICIO APLICA PARA ESTRUCTURAS CON MÁS DE 99 KILOS DE PESO O MÁS DE 6X6 METROS O MÁS DE 5 METROS DE DIÁMETRO O BIEN QUE INCLUYAN SERVICIOS ELÉCTRICOS.</t>
  </si>
  <si>
    <t>TODOS LOS SERVICIOS DE RIGGING DEBEN SER AUTORIZADOS POR EL ORGANIZADOR DEL EVENTO Y CENTRO CITIBANAMEX.
PARA OBTENER UNA COTIZACIÓN DEL SERVICIO, POR FAVOR ENVÍE ESTA FORMA ACOMPAÑADA DE LO SIGUIENTE:
1) RENDER O FOTOGRAFÍAS DE LA ESTRUCTURA (VISTA AEREA, LATERAL).
2) MEDIDAS DE LA ESTRUCTURA.
3) PESO TOTAL DE LA ESTRUCTURA.
4) DESCRIPCIÓN DE LOS MATERIALES QUE LA CONFORMAN.</t>
  </si>
  <si>
    <t>Colgado de mantas o lonas con medida de hasta 9m2 (No incluye bastidor-tubo)</t>
  </si>
  <si>
    <t>PUNTOS DE ANCLAJE</t>
  </si>
  <si>
    <t>Punto de anclaje para motores.</t>
  </si>
  <si>
    <t>Punto de seguridad</t>
  </si>
  <si>
    <t xml:space="preserve">IVA </t>
  </si>
  <si>
    <t>A.- El precio es por evento. Precios más IVA y sujetos a cambio sin previo aviso. Favor de ordenar y pagar su servicio antes de la fecha límite indicada.</t>
  </si>
  <si>
    <t>B.- El servicio de rigging es porporcionado exclusivamente por la empresa LOGRA.</t>
  </si>
  <si>
    <t>C- Centro Citibanamex se reserva el derecho de negar el servicio en caso de que el elemento a colgar  represente un riesgo ya sea para las instalaciones o sus visitantes.</t>
  </si>
  <si>
    <t>D- Es necesario haber realizado el pago total del servicio para que sea llevado a cabo.</t>
  </si>
  <si>
    <t xml:space="preserve">E- Centro Citibanamex no se hace responsable por cualquier material que no se recoja después del desmontaje. </t>
  </si>
  <si>
    <r>
      <rPr>
        <sz val="9"/>
        <rFont val="Arial"/>
        <charset val="134"/>
      </rPr>
      <t>F-Los servicios solicitados durante el montaje y evento estarán sujetos a disponibilidad del servicio y tiempo de respuesta de al menos 12 horas a partir de su pago</t>
    </r>
    <r>
      <rPr>
        <u/>
        <sz val="9"/>
        <rFont val="Arial"/>
        <charset val="134"/>
      </rPr>
      <t>.</t>
    </r>
  </si>
  <si>
    <t>L- Centro Citibanamex no se hace responsbale en la demora o entrega del servicio por factores imputables al contratante.</t>
  </si>
  <si>
    <t>Favor de enviar esta forma y los documentos solicitados al correo electrónico:</t>
  </si>
  <si>
    <t>FORMA DE AIRE, AGUA Y DRENAJE</t>
  </si>
  <si>
    <r>
      <rPr>
        <b/>
        <sz val="11"/>
        <color theme="0"/>
        <rFont val="Arial"/>
        <charset val="134"/>
      </rPr>
      <t>Fecha límite para pago con descuento Antes de Fecha Límite y envío de formatos</t>
    </r>
    <r>
      <rPr>
        <b/>
        <sz val="9"/>
        <color theme="0"/>
        <rFont val="Arial"/>
        <charset val="134"/>
      </rPr>
      <t xml:space="preserve"> </t>
    </r>
    <r>
      <rPr>
        <b/>
        <sz val="10"/>
        <color theme="0"/>
        <rFont val="Arial"/>
        <charset val="134"/>
      </rPr>
      <t>(solo en servicios que lo indiquen):</t>
    </r>
  </si>
  <si>
    <t>REPRESENTACIONES DE XPOSICIONES MEXICO SA DE CV</t>
  </si>
  <si>
    <t>SERVICIOS HIDRÁULICOS</t>
  </si>
  <si>
    <t>Suministro de agua, salida de ½” con válvula de paso Incluye únicamente 5 m. de manguera</t>
  </si>
  <si>
    <t>Drenaje de  2”, con válvula de paso incluyendo únicamente hasta 5 mts. de manguera</t>
  </si>
  <si>
    <t>5 a 10 metros de manguera adicional para agua o drenaje</t>
  </si>
  <si>
    <t xml:space="preserve">Instalación agua o drenaje Sólo mano de obra (No incluye materiales)                                                              </t>
  </si>
  <si>
    <t xml:space="preserve">Derivacion agua o drenaje Sólo mano de obra (No incluye materiales) </t>
  </si>
  <si>
    <t>SERVICIOS NEUMÁTICOS</t>
  </si>
  <si>
    <t>Salida de Aire Comprimido  ½” con válvula de paso, 90/100 lbs 40 pcm hasta 5 m de manguera</t>
  </si>
  <si>
    <t>Salida de 3/4”  Aire Comprimido con válvula de paso, 90/100 lbs 80 pcm hasta 5 m. de manguera</t>
  </si>
  <si>
    <t xml:space="preserve">Manguera de Aire adicional de 5 a 10 mts </t>
  </si>
  <si>
    <t xml:space="preserve">Conexión de Aire a máquina Sólo mano de obra (No incluye materiales)    </t>
  </si>
  <si>
    <t>Presión de aire superior a 90 PCM SOLO BAJO COTIZACIÓN</t>
  </si>
  <si>
    <t>A- El precio es por evento de hasta 5 días. Los precios son sujetos a cambio sin previo aviso. Para tener derecho al precio preferencial, favor de ordenar y pagar su servicio antes de la fecha límite indicada.</t>
  </si>
  <si>
    <t xml:space="preserve">B- El precio de suministro de aire comprimido incluye: manguera para alta presión (máximo 5 m.), consumo de aire y mano de obra para instalación y desmontaje, no incluye conexiones especiales a equipos y/o mobiliario. </t>
  </si>
  <si>
    <t>C- El expositor es responsable de colocar filtros de aire para el control de humedad. Centro Citibanamex no se hace responsable por daños a equipos ocasionados por falta de los mismos.</t>
  </si>
  <si>
    <t>D- Todo servicio deberá de ser liquidado en su totalidad antes de ser instalado.</t>
  </si>
  <si>
    <t>E.- Los servicios solicitados durante el montaje y evento estarán sujetos a disponibilidad y tiempo de respuesta mínimo de 12 horas.</t>
  </si>
  <si>
    <t>F- Una vez realizada la instalación de los servicios cualquier modificación y/o reubicación de los mismos tendrá un cargo adicional del 100% sobre el precio inicial.</t>
  </si>
  <si>
    <t>G- Todos los aparatos y/o materiales usados para la realización de estos servicios son propiedad de Centro Citibanamex.</t>
  </si>
  <si>
    <t>H- El contratante de los servicios será el único responsable del buen uso y cuidado de los accesorios y equipo entregado para prestar el servicio. Cualquier pérdida o daño a las mismas será cargado directamente al contratante.</t>
  </si>
  <si>
    <t>I. Toda cancelación debe pedirse por escrito vía e-mail a adicionales-CCB@ocesa.mx mínimo 72hrs antes del inicio del montaje del evento.</t>
  </si>
  <si>
    <t>J.- El precio del suministro de agua incluye: manguera para alta presión (máximo 5 mts.), consumo de agua de hasta 3 m3 y mano de obra para instalación y desmontaje, No incluye conexiones especiales a equipos y/o mobiliario.</t>
  </si>
  <si>
    <t>K.-El drenaje es para salida de agua no contaminada, no se permite arrojar desechos sólidos, químicos, aceites o algún otro contaminante.</t>
  </si>
  <si>
    <t>L.- Los servicios que ya hayan sido instalados no estarán sujetos a reembolsos o cancelaciones.</t>
  </si>
  <si>
    <t>M- Centro Citibanamex proveerá el servicio de aire a través de manguera flexible de 1/2  de pulgada para servicios de 40 PCM, con llave de paso esferica de 1/2  pulgada y conector hembra.</t>
  </si>
  <si>
    <t>N- Cento Citibanamex proveerá el servicio de aire a través de manguera flexible de 3/4 de pulgada para servicios de 80 PCM, con llave de paso esferica de 3/4 de pulgada y conector hembra.</t>
  </si>
  <si>
    <t>O- Centro Citibanamex proveerá el servicio de agua a través de manguera flexible de 1/2 pulgada con llave de paso esferica de 1/2 pulgada y conector hembra.</t>
  </si>
  <si>
    <t>P- Centro Citibanamex proveerá del servicio de drenaje a traves de manguera flexible de 2 pulg sin ningun tipo de valvula o conector.</t>
  </si>
  <si>
    <t>Q- La presion entregada en las tomas de aire es de 116 psi ( 8 kg/cm2 ) y puede tener variación de hasta un +/- 10%</t>
  </si>
  <si>
    <t>R- La presion entregada en las tomas de agua es de 57 psi ( 4 kg/cm2 ) y puede tener variación de hasta un +/- 10%</t>
  </si>
  <si>
    <t>FORMA DE LIMPIEZA DE STANDS</t>
  </si>
  <si>
    <t>Evento y número de stand</t>
  </si>
  <si>
    <t>SERVICIO DE LIMPIEZA DE STANDS</t>
  </si>
  <si>
    <t>FECHAS DE SERVICIO</t>
  </si>
  <si>
    <t>M2 totales del Stand</t>
  </si>
  <si>
    <t>Descripción</t>
  </si>
  <si>
    <t>Servicio de limpieza de stands (1 vez por día/ por metro cuadrado).</t>
  </si>
  <si>
    <t>OBSERVACIONES:</t>
  </si>
  <si>
    <t>Total a pagar</t>
  </si>
  <si>
    <t>No se proporciona limpieza de obra y/o no se quitan plásticos de protección de la alfombra. La limpieza se hará en las mañanas antes de que el evento inicie. Favor de indicar los días y la hora en que se desea el servicio de limpieza</t>
  </si>
  <si>
    <t>A.- Para tener derecho al precio preferencial, favor de ordenar y pagar su servicio antes de la fecha límite indicada.</t>
  </si>
  <si>
    <t>B.- Este servicio consta de personal especializado en limpieza, además de los productos necesarios para realizar labores propias de su función.</t>
  </si>
  <si>
    <t>C.- El personal empleado para cubrir este servicio, esta capacitado únicamente para ello y no podrá realizar labores diferentes a las especificadas.</t>
  </si>
  <si>
    <t>D.- El servicio de limpieza se realizará durante las dos horas previas a la apertura del evento al público general. Considere que es necesaria la presencia de algún representante del stand mientras se lleva a cabo. En caso de que cuando el personal pase a realizar el servicio no se encuentre algún representante del cliente, se reprogramará el servicio.</t>
  </si>
  <si>
    <t>E.- El servicio de limpieza especializada no comprende limpieza de vidrios, estructuras y/o paneles de más de 2.5 mts. de altura ni limpieza en áreas que requieran maniobras especiales. No se realiza limpieza o retiro de residuos de obra, plasticos en alfombra o manchas de pintura.</t>
  </si>
  <si>
    <t>F.- Es necesario haber realizado el pago total al Centro Citibanamex para la realización del servicio.</t>
  </si>
  <si>
    <t>G.- Los servicios solicitados durante el montaje y evento estarán sujetos a disponibilidad y tiempo de respuesta de 12 horas.</t>
  </si>
  <si>
    <t>H.- El servicio de limpieza se realizará únicamente dentro del área contratada y una sola vez antes que incie el evento.</t>
  </si>
  <si>
    <t>I.- Todos los aparatos y/o materiales utilizados para el uso de estos servicios son propiedad de Centro Citibanamex.</t>
  </si>
  <si>
    <t>J.- Los servicios que ya hayan sido realizados no son sujetos a reembolsos.</t>
  </si>
  <si>
    <t>K- El servicio de limpieza no contempla el lavado de alfombra.</t>
  </si>
  <si>
    <t xml:space="preserve">L- El personal de limpieza no se está autorizado para mover o rehubicar ningún tipo de producto que se esté exponiendo para poder realizar la limpieza. Si fuera necesario, el contratante se encargará de realizar los reacomodos y movimientos de sus productos.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</si>
</sst>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0_-;\-* #,##0_-;_-* &quot;-&quot;_-;_-@_-"/>
    <numFmt numFmtId="43" formatCode="_-* #,##0.00_-;\-* #,##0.00_-;_-* &quot;-&quot;??_-;_-@_-"/>
    <numFmt numFmtId="176" formatCode="_-&quot;$&quot;* #,##0.00_-;\-&quot;$&quot;* #,##0.00_-;_-&quot;$&quot;* \-??_-;_-@_-"/>
    <numFmt numFmtId="177" formatCode="_-&quot;$&quot;* #,##0_-;\-&quot;$&quot;* #,##0_-;_-&quot;$&quot;* &quot;-&quot;_-;_-@_-"/>
    <numFmt numFmtId="178" formatCode="_-&quot;$&quot;* #,##0.00_-;\-&quot;$&quot;* #,##0.00_-;_-&quot;$&quot;* &quot;-&quot;??_-;_-@_-"/>
    <numFmt numFmtId="179" formatCode="&quot;$&quot;#,##0.00"/>
    <numFmt numFmtId="180" formatCode="_-&quot;$&quot;* #,##0_-;\-&quot;$&quot;* #,##0_-;_-&quot;$&quot;* &quot;-&quot;??_-;_-@_-"/>
    <numFmt numFmtId="181" formatCode="_(&quot;$&quot;* #,##0_);_(&quot;$&quot;* \(#,##0\);_(&quot;$&quot;* &quot;-&quot;??_);_(@_)"/>
    <numFmt numFmtId="182" formatCode="_(&quot;$&quot;* #,##0.00_);_(&quot;$&quot;* \(#,##0.00\);_(&quot;$&quot;* &quot;-&quot;??_);_(@_)"/>
    <numFmt numFmtId="183" formatCode="&quot;$&quot;#,##0"/>
    <numFmt numFmtId="184" formatCode="_-[$$-409]* #,##0_ ;_-[$$-409]* \-#,##0\ ;_-[$$-409]* &quot;-&quot;??_ ;_-@_ "/>
    <numFmt numFmtId="185" formatCode="_-&quot;$&quot;* #,##0_-;&quot;-$&quot;* #,##0_-;_-&quot;$&quot;* \-??_-;_-@_-"/>
  </numFmts>
  <fonts count="95">
    <font>
      <sz val="10"/>
      <name val="Arial"/>
      <charset val="134"/>
    </font>
    <font>
      <sz val="10"/>
      <name val="Arial"/>
      <charset val="134"/>
    </font>
    <font>
      <sz val="11"/>
      <name val="Arial"/>
      <charset val="134"/>
    </font>
    <font>
      <sz val="9"/>
      <name val="Arial"/>
      <charset val="134"/>
    </font>
    <font>
      <b/>
      <sz val="12"/>
      <color theme="0"/>
      <name val="Arial"/>
      <charset val="134"/>
    </font>
    <font>
      <b/>
      <sz val="9"/>
      <name val="Arial"/>
      <charset val="134"/>
    </font>
    <font>
      <b/>
      <sz val="11"/>
      <color theme="0"/>
      <name val="Arial"/>
      <charset val="134"/>
    </font>
    <font>
      <b/>
      <sz val="10.5"/>
      <color theme="0"/>
      <name val="Arial"/>
      <charset val="134"/>
    </font>
    <font>
      <u/>
      <sz val="9"/>
      <name val="Arial"/>
      <charset val="134"/>
    </font>
    <font>
      <b/>
      <sz val="11"/>
      <name val="Arial"/>
      <charset val="134"/>
    </font>
    <font>
      <i/>
      <sz val="9"/>
      <color theme="0"/>
      <name val="Arial"/>
      <charset val="134"/>
    </font>
    <font>
      <b/>
      <sz val="9"/>
      <color theme="0"/>
      <name val="Arial"/>
      <charset val="134"/>
    </font>
    <font>
      <b/>
      <sz val="10"/>
      <color indexed="10"/>
      <name val="Arial"/>
      <charset val="134"/>
    </font>
    <font>
      <b/>
      <sz val="10"/>
      <color theme="0"/>
      <name val="Arial"/>
      <charset val="134"/>
    </font>
    <font>
      <b/>
      <sz val="16"/>
      <color rgb="FF002060"/>
      <name val="Arial"/>
      <charset val="134"/>
    </font>
    <font>
      <i/>
      <sz val="9"/>
      <name val="Arial"/>
      <charset val="134"/>
    </font>
    <font>
      <sz val="12"/>
      <color theme="0"/>
      <name val="Arial"/>
      <charset val="134"/>
    </font>
    <font>
      <b/>
      <sz val="16"/>
      <name val="Arial"/>
      <charset val="134"/>
    </font>
    <font>
      <sz val="8"/>
      <name val="Arial"/>
      <charset val="134"/>
    </font>
    <font>
      <b/>
      <sz val="9"/>
      <color theme="1"/>
      <name val="Arial"/>
      <charset val="134"/>
    </font>
    <font>
      <sz val="9"/>
      <color indexed="9"/>
      <name val="Arial"/>
      <charset val="134"/>
    </font>
    <font>
      <b/>
      <sz val="10"/>
      <name val="Arial"/>
      <charset val="134"/>
    </font>
    <font>
      <b/>
      <sz val="15"/>
      <name val="Arial"/>
      <charset val="134"/>
    </font>
    <font>
      <sz val="10"/>
      <name val="Calibri"/>
      <charset val="134"/>
      <scheme val="minor"/>
    </font>
    <font>
      <b/>
      <sz val="12"/>
      <color indexed="10"/>
      <name val="Arial"/>
      <charset val="134"/>
    </font>
    <font>
      <b/>
      <sz val="14"/>
      <name val="Arial"/>
      <charset val="134"/>
    </font>
    <font>
      <b/>
      <i/>
      <sz val="12"/>
      <name val="Arial"/>
      <charset val="134"/>
    </font>
    <font>
      <b/>
      <sz val="10"/>
      <color rgb="FFFF0000"/>
      <name val="Arial"/>
      <charset val="134"/>
    </font>
    <font>
      <b/>
      <sz val="8"/>
      <color theme="0"/>
      <name val="Arial"/>
      <charset val="134"/>
    </font>
    <font>
      <sz val="14"/>
      <name val="Arial"/>
      <charset val="134"/>
    </font>
    <font>
      <b/>
      <sz val="14"/>
      <color rgb="FF002060"/>
      <name val="Arial"/>
      <charset val="134"/>
    </font>
    <font>
      <b/>
      <sz val="12"/>
      <color rgb="FFFF0000"/>
      <name val="Arial"/>
      <charset val="134"/>
    </font>
    <font>
      <sz val="9"/>
      <color theme="1"/>
      <name val="Arial"/>
      <charset val="134"/>
    </font>
    <font>
      <sz val="10"/>
      <color theme="1"/>
      <name val="Arial"/>
      <charset val="134"/>
    </font>
    <font>
      <b/>
      <sz val="16"/>
      <color rgb="FFFF0000"/>
      <name val="Arial"/>
      <charset val="134"/>
    </font>
    <font>
      <b/>
      <sz val="9"/>
      <color indexed="9"/>
      <name val="Arial"/>
      <charset val="134"/>
    </font>
    <font>
      <b/>
      <sz val="12"/>
      <name val="Arial"/>
      <charset val="134"/>
    </font>
    <font>
      <b/>
      <i/>
      <sz val="10"/>
      <color theme="0"/>
      <name val="Arial"/>
      <charset val="134"/>
    </font>
    <font>
      <b/>
      <sz val="11"/>
      <color rgb="FFFF0000"/>
      <name val="Arial"/>
      <charset val="134"/>
    </font>
    <font>
      <u/>
      <sz val="11"/>
      <name val="Arial"/>
      <charset val="134"/>
    </font>
    <font>
      <sz val="9"/>
      <color rgb="FFFF0000"/>
      <name val="Arial"/>
      <charset val="134"/>
    </font>
    <font>
      <b/>
      <sz val="19"/>
      <name val="Arial"/>
      <charset val="134"/>
    </font>
    <font>
      <b/>
      <sz val="18"/>
      <name val="Arial"/>
      <charset val="134"/>
    </font>
    <font>
      <b/>
      <sz val="8"/>
      <name val="Arial"/>
      <charset val="134"/>
    </font>
    <font>
      <sz val="11"/>
      <color theme="1"/>
      <name val="Calibri"/>
      <charset val="134"/>
      <scheme val="minor"/>
    </font>
    <font>
      <i/>
      <sz val="10"/>
      <color theme="0"/>
      <name val="Arial"/>
      <charset val="134"/>
    </font>
    <font>
      <sz val="8"/>
      <name val="Verdana"/>
      <charset val="134"/>
    </font>
    <font>
      <sz val="8"/>
      <color rgb="FF6A6567"/>
      <name val="Arial"/>
      <charset val="134"/>
    </font>
    <font>
      <b/>
      <sz val="14"/>
      <color theme="0"/>
      <name val="Arial"/>
      <charset val="134"/>
    </font>
    <font>
      <b/>
      <i/>
      <sz val="9"/>
      <name val="Arial"/>
      <charset val="134"/>
    </font>
    <font>
      <b/>
      <sz val="11"/>
      <name val="Calibri"/>
      <charset val="134"/>
    </font>
    <font>
      <b/>
      <i/>
      <sz val="11"/>
      <color rgb="FFFF0000"/>
      <name val="Arial"/>
      <charset val="134"/>
    </font>
    <font>
      <sz val="14"/>
      <color theme="0"/>
      <name val="Arial"/>
      <charset val="134"/>
    </font>
    <font>
      <b/>
      <sz val="13"/>
      <name val="Arial"/>
      <charset val="134"/>
    </font>
    <font>
      <b/>
      <sz val="10"/>
      <name val="Calibri"/>
      <charset val="134"/>
    </font>
    <font>
      <b/>
      <i/>
      <sz val="8"/>
      <color theme="1"/>
      <name val="Arial"/>
      <charset val="134"/>
    </font>
    <font>
      <sz val="10"/>
      <name val="Calibri"/>
      <charset val="134"/>
    </font>
    <font>
      <b/>
      <i/>
      <sz val="9"/>
      <color theme="0"/>
      <name val="Arial"/>
      <charset val="134"/>
    </font>
    <font>
      <sz val="13"/>
      <name val="Arial"/>
      <charset val="134"/>
    </font>
    <font>
      <b/>
      <sz val="16"/>
      <color theme="4" tint="-0.499984740745262"/>
      <name val="Arial"/>
      <charset val="134"/>
    </font>
    <font>
      <sz val="12"/>
      <color theme="1" tint="0.249977111117893"/>
      <name val="Arial"/>
      <charset val="134"/>
    </font>
    <font>
      <b/>
      <sz val="10"/>
      <color rgb="FFFF0000"/>
      <name val="Tahoma"/>
      <charset val="134"/>
    </font>
    <font>
      <b/>
      <sz val="10"/>
      <color theme="0"/>
      <name val="Calibri"/>
      <charset val="134"/>
      <scheme val="minor"/>
    </font>
    <font>
      <b/>
      <sz val="16"/>
      <color theme="1"/>
      <name val="Arial"/>
      <charset val="134"/>
    </font>
    <font>
      <b/>
      <sz val="14"/>
      <color theme="0"/>
      <name val="arialS"/>
      <charset val="134"/>
    </font>
    <font>
      <sz val="10"/>
      <color theme="0"/>
      <name val="Calibri"/>
      <charset val="134"/>
      <scheme val="minor"/>
    </font>
    <font>
      <b/>
      <sz val="12"/>
      <name val="Calibri"/>
      <charset val="134"/>
    </font>
    <font>
      <i/>
      <sz val="9"/>
      <color theme="1"/>
      <name val="Book Antiqua"/>
      <charset val="134"/>
    </font>
    <font>
      <i/>
      <sz val="9"/>
      <name val="Book Antiqua"/>
      <charset val="134"/>
    </font>
    <font>
      <b/>
      <sz val="10"/>
      <name val="Calibri"/>
      <charset val="134"/>
      <scheme val="minor"/>
    </font>
    <font>
      <sz val="10"/>
      <color theme="0"/>
      <name val="Arial"/>
      <charset val="134"/>
    </font>
    <font>
      <sz val="9"/>
      <name val="Lucida Calligraphy"/>
      <charset val="134"/>
    </font>
    <font>
      <sz val="10"/>
      <color theme="1"/>
      <name val="Calibri"/>
      <charset val="134"/>
      <scheme val="minor"/>
    </font>
    <font>
      <sz val="11"/>
      <color theme="1"/>
      <name val="Calibri"/>
      <charset val="134"/>
      <scheme val="minor"/>
    </font>
    <font>
      <u/>
      <sz val="10"/>
      <color theme="10"/>
      <name val="Arial"/>
      <charset val="134"/>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u/>
      <sz val="9"/>
      <name val="Arial"/>
      <charset val="134"/>
    </font>
    <font>
      <b/>
      <sz val="9"/>
      <color rgb="FFFF0000"/>
      <name val="Arial"/>
      <charset val="134"/>
    </font>
  </fonts>
  <fills count="4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FF"/>
        <bgColor indexed="64"/>
      </patternFill>
    </fill>
    <fill>
      <patternFill patternType="solid">
        <fgColor theme="1"/>
        <bgColor indexed="64"/>
      </patternFill>
    </fill>
    <fill>
      <patternFill patternType="solid">
        <fgColor theme="0"/>
        <bgColor indexed="58"/>
      </patternFill>
    </fill>
    <fill>
      <patternFill patternType="solid">
        <fgColor theme="1" tint="0.249977111117893"/>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84">
    <border>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diagonal/>
    </border>
    <border>
      <left style="hair">
        <color auto="1"/>
      </left>
      <right style="hair">
        <color auto="1"/>
      </right>
      <top style="hair">
        <color auto="1"/>
      </top>
      <bottom style="hair">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style="hair">
        <color auto="1"/>
      </bottom>
      <diagonal/>
    </border>
    <border>
      <left/>
      <right/>
      <top style="hair">
        <color auto="1"/>
      </top>
      <bottom style="hair">
        <color auto="1"/>
      </bottom>
      <diagonal/>
    </border>
    <border>
      <left/>
      <right style="medium">
        <color auto="1"/>
      </right>
      <top/>
      <bottom/>
      <diagonal/>
    </border>
    <border>
      <left/>
      <right/>
      <top/>
      <bottom style="medium">
        <color auto="1"/>
      </bottom>
      <diagonal/>
    </border>
    <border>
      <left style="medium">
        <color auto="1"/>
      </left>
      <right/>
      <top/>
      <bottom style="medium">
        <color auto="1"/>
      </bottom>
      <diagonal/>
    </border>
    <border>
      <left/>
      <right/>
      <top/>
      <bottom style="hair">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auto="1"/>
      </bottom>
      <diagonal/>
    </border>
    <border>
      <left/>
      <right/>
      <top style="hair">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bottom style="medium">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medium">
        <color auto="1"/>
      </bottom>
      <diagonal/>
    </border>
    <border>
      <left/>
      <right/>
      <top style="hair">
        <color auto="1"/>
      </top>
      <bottom/>
      <diagonal/>
    </border>
    <border>
      <left style="medium">
        <color auto="1"/>
      </left>
      <right/>
      <top style="hair">
        <color auto="1"/>
      </top>
      <bottom style="hair">
        <color auto="1"/>
      </bottom>
      <diagonal/>
    </border>
    <border>
      <left style="medium">
        <color auto="1"/>
      </left>
      <right/>
      <top/>
      <bottom style="hair">
        <color auto="1"/>
      </bottom>
      <diagonal/>
    </border>
    <border>
      <left style="thin">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73" fillId="0" borderId="0" applyFont="0" applyFill="0" applyBorder="0" applyAlignment="0" applyProtection="0">
      <alignment vertical="center"/>
    </xf>
    <xf numFmtId="176" fontId="73" fillId="0" borderId="0" applyFont="0" applyFill="0" applyBorder="0" applyAlignment="0" applyProtection="0">
      <alignment vertical="center"/>
    </xf>
    <xf numFmtId="9" fontId="73" fillId="0" borderId="0" applyFont="0" applyFill="0" applyBorder="0" applyAlignment="0" applyProtection="0">
      <alignment vertical="center"/>
    </xf>
    <xf numFmtId="41" fontId="73" fillId="0" borderId="0" applyFont="0" applyFill="0" applyBorder="0" applyAlignment="0" applyProtection="0">
      <alignment vertical="center"/>
    </xf>
    <xf numFmtId="177" fontId="73" fillId="0" borderId="0" applyFont="0" applyFill="0" applyBorder="0" applyAlignment="0" applyProtection="0">
      <alignment vertical="center"/>
    </xf>
    <xf numFmtId="0" fontId="74" fillId="0" borderId="0" applyNumberFormat="0" applyFill="0" applyBorder="0" applyAlignment="0" applyProtection="0"/>
    <xf numFmtId="0" fontId="75" fillId="0" borderId="0" applyNumberFormat="0" applyFill="0" applyBorder="0" applyAlignment="0" applyProtection="0">
      <alignment vertical="center"/>
    </xf>
    <xf numFmtId="0" fontId="73" fillId="10" borderId="76" applyNumberFormat="0" applyFont="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77" applyNumberFormat="0" applyFill="0" applyAlignment="0" applyProtection="0">
      <alignment vertical="center"/>
    </xf>
    <xf numFmtId="0" fontId="80" fillId="0" borderId="77" applyNumberFormat="0" applyFill="0" applyAlignment="0" applyProtection="0">
      <alignment vertical="center"/>
    </xf>
    <xf numFmtId="0" fontId="81" fillId="0" borderId="78" applyNumberFormat="0" applyFill="0" applyAlignment="0" applyProtection="0">
      <alignment vertical="center"/>
    </xf>
    <xf numFmtId="0" fontId="81" fillId="0" borderId="0" applyNumberFormat="0" applyFill="0" applyBorder="0" applyAlignment="0" applyProtection="0">
      <alignment vertical="center"/>
    </xf>
    <xf numFmtId="0" fontId="82" fillId="11" borderId="79" applyNumberFormat="0" applyAlignment="0" applyProtection="0">
      <alignment vertical="center"/>
    </xf>
    <xf numFmtId="0" fontId="83" fillId="12" borderId="80" applyNumberFormat="0" applyAlignment="0" applyProtection="0">
      <alignment vertical="center"/>
    </xf>
    <xf numFmtId="0" fontId="84" fillId="12" borderId="79" applyNumberFormat="0" applyAlignment="0" applyProtection="0">
      <alignment vertical="center"/>
    </xf>
    <xf numFmtId="0" fontId="85" fillId="13" borderId="81" applyNumberFormat="0" applyAlignment="0" applyProtection="0">
      <alignment vertical="center"/>
    </xf>
    <xf numFmtId="0" fontId="86" fillId="0" borderId="82" applyNumberFormat="0" applyFill="0" applyAlignment="0" applyProtection="0">
      <alignment vertical="center"/>
    </xf>
    <xf numFmtId="0" fontId="87" fillId="0" borderId="83" applyNumberFormat="0" applyFill="0" applyAlignment="0" applyProtection="0">
      <alignment vertical="center"/>
    </xf>
    <xf numFmtId="0" fontId="88" fillId="14" borderId="0" applyNumberFormat="0" applyBorder="0" applyAlignment="0" applyProtection="0">
      <alignment vertical="center"/>
    </xf>
    <xf numFmtId="0" fontId="89" fillId="15" borderId="0" applyNumberFormat="0" applyBorder="0" applyAlignment="0" applyProtection="0">
      <alignment vertical="center"/>
    </xf>
    <xf numFmtId="0" fontId="90" fillId="16" borderId="0" applyNumberFormat="0" applyBorder="0" applyAlignment="0" applyProtection="0">
      <alignment vertical="center"/>
    </xf>
    <xf numFmtId="0" fontId="91" fillId="17" borderId="0" applyNumberFormat="0" applyBorder="0" applyAlignment="0" applyProtection="0">
      <alignment vertical="center"/>
    </xf>
    <xf numFmtId="0" fontId="92" fillId="18" borderId="0" applyNumberFormat="0" applyBorder="0" applyAlignment="0" applyProtection="0">
      <alignment vertical="center"/>
    </xf>
    <xf numFmtId="0" fontId="92" fillId="19" borderId="0" applyNumberFormat="0" applyBorder="0" applyAlignment="0" applyProtection="0">
      <alignment vertical="center"/>
    </xf>
    <xf numFmtId="0" fontId="91" fillId="20" borderId="0" applyNumberFormat="0" applyBorder="0" applyAlignment="0" applyProtection="0">
      <alignment vertical="center"/>
    </xf>
    <xf numFmtId="0" fontId="91" fillId="21" borderId="0" applyNumberFormat="0" applyBorder="0" applyAlignment="0" applyProtection="0">
      <alignment vertical="center"/>
    </xf>
    <xf numFmtId="0" fontId="92" fillId="22" borderId="0" applyNumberFormat="0" applyBorder="0" applyAlignment="0" applyProtection="0">
      <alignment vertical="center"/>
    </xf>
    <xf numFmtId="0" fontId="92" fillId="23" borderId="0" applyNumberFormat="0" applyBorder="0" applyAlignment="0" applyProtection="0">
      <alignment vertical="center"/>
    </xf>
    <xf numFmtId="0" fontId="91" fillId="24" borderId="0" applyNumberFormat="0" applyBorder="0" applyAlignment="0" applyProtection="0">
      <alignment vertical="center"/>
    </xf>
    <xf numFmtId="0" fontId="91" fillId="25" borderId="0" applyNumberFormat="0" applyBorder="0" applyAlignment="0" applyProtection="0">
      <alignment vertical="center"/>
    </xf>
    <xf numFmtId="0" fontId="92" fillId="26" borderId="0" applyNumberFormat="0" applyBorder="0" applyAlignment="0" applyProtection="0">
      <alignment vertical="center"/>
    </xf>
    <xf numFmtId="0" fontId="92" fillId="27" borderId="0" applyNumberFormat="0" applyBorder="0" applyAlignment="0" applyProtection="0">
      <alignment vertical="center"/>
    </xf>
    <xf numFmtId="0" fontId="91" fillId="28" borderId="0" applyNumberFormat="0" applyBorder="0" applyAlignment="0" applyProtection="0">
      <alignment vertical="center"/>
    </xf>
    <xf numFmtId="0" fontId="91" fillId="29" borderId="0" applyNumberFormat="0" applyBorder="0" applyAlignment="0" applyProtection="0">
      <alignment vertical="center"/>
    </xf>
    <xf numFmtId="0" fontId="92" fillId="30" borderId="0" applyNumberFormat="0" applyBorder="0" applyAlignment="0" applyProtection="0">
      <alignment vertical="center"/>
    </xf>
    <xf numFmtId="0" fontId="92" fillId="31" borderId="0" applyNumberFormat="0" applyBorder="0" applyAlignment="0" applyProtection="0">
      <alignment vertical="center"/>
    </xf>
    <xf numFmtId="0" fontId="91" fillId="32" borderId="0" applyNumberFormat="0" applyBorder="0" applyAlignment="0" applyProtection="0">
      <alignment vertical="center"/>
    </xf>
    <xf numFmtId="0" fontId="91" fillId="33" borderId="0" applyNumberFormat="0" applyBorder="0" applyAlignment="0" applyProtection="0">
      <alignment vertical="center"/>
    </xf>
    <xf numFmtId="0" fontId="92" fillId="34" borderId="0" applyNumberFormat="0" applyBorder="0" applyAlignment="0" applyProtection="0">
      <alignment vertical="center"/>
    </xf>
    <xf numFmtId="0" fontId="92" fillId="35" borderId="0" applyNumberFormat="0" applyBorder="0" applyAlignment="0" applyProtection="0">
      <alignment vertical="center"/>
    </xf>
    <xf numFmtId="0" fontId="91" fillId="36" borderId="0" applyNumberFormat="0" applyBorder="0" applyAlignment="0" applyProtection="0">
      <alignment vertical="center"/>
    </xf>
    <xf numFmtId="0" fontId="91" fillId="37" borderId="0" applyNumberFormat="0" applyBorder="0" applyAlignment="0" applyProtection="0">
      <alignment vertical="center"/>
    </xf>
    <xf numFmtId="0" fontId="92" fillId="38" borderId="0" applyNumberFormat="0" applyBorder="0" applyAlignment="0" applyProtection="0">
      <alignment vertical="center"/>
    </xf>
    <xf numFmtId="0" fontId="92" fillId="39" borderId="0" applyNumberFormat="0" applyBorder="0" applyAlignment="0" applyProtection="0">
      <alignment vertical="center"/>
    </xf>
    <xf numFmtId="0" fontId="91" fillId="40" borderId="0" applyNumberFormat="0" applyBorder="0" applyAlignment="0" applyProtection="0">
      <alignment vertical="center"/>
    </xf>
    <xf numFmtId="178" fontId="1" fillId="0" borderId="0" applyFont="0" applyFill="0" applyBorder="0" applyAlignment="0" applyProtection="0"/>
    <xf numFmtId="0" fontId="1" fillId="0" borderId="0"/>
  </cellStyleXfs>
  <cellXfs count="1023">
    <xf numFmtId="0" fontId="0" fillId="0" borderId="0" xfId="0"/>
    <xf numFmtId="0" fontId="1" fillId="0" borderId="0" xfId="50" applyProtection="1">
      <protection hidden="1"/>
    </xf>
    <xf numFmtId="0" fontId="2" fillId="0" borderId="0" xfId="50" applyFont="1" applyProtection="1">
      <protection hidden="1"/>
    </xf>
    <xf numFmtId="49" fontId="3" fillId="0" borderId="0" xfId="50" applyNumberFormat="1" applyFont="1" applyProtection="1">
      <protection hidden="1"/>
    </xf>
    <xf numFmtId="0" fontId="3" fillId="0" borderId="0" xfId="50" applyFont="1" applyProtection="1">
      <protection hidden="1"/>
    </xf>
    <xf numFmtId="0" fontId="3" fillId="2" borderId="0" xfId="50" applyFont="1" applyFill="1" applyAlignment="1" applyProtection="1">
      <alignment vertical="center" wrapText="1"/>
      <protection hidden="1"/>
    </xf>
    <xf numFmtId="0" fontId="4" fillId="2" borderId="1" xfId="50" applyFont="1" applyFill="1" applyBorder="1" applyAlignment="1" applyProtection="1">
      <alignment horizontal="center" vertical="center" wrapText="1"/>
      <protection hidden="1"/>
    </xf>
    <xf numFmtId="0" fontId="4" fillId="2" borderId="2" xfId="50" applyFont="1" applyFill="1" applyBorder="1" applyAlignment="1" applyProtection="1">
      <alignment horizontal="center" vertical="center" wrapText="1"/>
      <protection hidden="1"/>
    </xf>
    <xf numFmtId="0" fontId="5" fillId="0" borderId="3" xfId="50" applyFont="1" applyBorder="1" applyAlignment="1" applyProtection="1">
      <alignment horizontal="center" vertical="center"/>
      <protection hidden="1"/>
    </xf>
    <xf numFmtId="0" fontId="5" fillId="0" borderId="4" xfId="50" applyFont="1" applyBorder="1" applyAlignment="1" applyProtection="1">
      <alignment horizontal="left" vertical="center"/>
      <protection hidden="1"/>
    </xf>
    <xf numFmtId="0" fontId="5" fillId="0" borderId="5" xfId="50" applyFont="1" applyBorder="1" applyAlignment="1" applyProtection="1">
      <alignment horizontal="left" vertical="center"/>
      <protection hidden="1"/>
    </xf>
    <xf numFmtId="0" fontId="6" fillId="2" borderId="6" xfId="50" applyFont="1" applyFill="1" applyBorder="1" applyAlignment="1" applyProtection="1">
      <alignment horizontal="center" vertical="center"/>
      <protection hidden="1"/>
    </xf>
    <xf numFmtId="0" fontId="6" fillId="2" borderId="7" xfId="50" applyFont="1" applyFill="1" applyBorder="1" applyAlignment="1" applyProtection="1">
      <alignment horizontal="center" vertical="center"/>
      <protection hidden="1"/>
    </xf>
    <xf numFmtId="0" fontId="3" fillId="0" borderId="6" xfId="50" applyFont="1" applyBorder="1" applyAlignment="1" applyProtection="1">
      <alignment horizontal="left" vertical="center"/>
      <protection hidden="1"/>
    </xf>
    <xf numFmtId="0" fontId="3" fillId="0" borderId="7" xfId="50" applyFont="1" applyBorder="1" applyAlignment="1" applyProtection="1">
      <alignment horizontal="left" vertical="center"/>
      <protection hidden="1"/>
    </xf>
    <xf numFmtId="0" fontId="3" fillId="0" borderId="7" xfId="50" applyFont="1" applyBorder="1" applyAlignment="1" applyProtection="1">
      <alignment horizontal="center" vertical="center"/>
      <protection hidden="1"/>
    </xf>
    <xf numFmtId="0" fontId="3" fillId="0" borderId="8" xfId="50" applyFont="1" applyBorder="1" applyAlignment="1" applyProtection="1">
      <alignment horizontal="left" vertical="center"/>
      <protection hidden="1"/>
    </xf>
    <xf numFmtId="0" fontId="3" fillId="0" borderId="0" xfId="50" applyFont="1" applyAlignment="1" applyProtection="1">
      <alignment horizontal="left" vertical="center"/>
      <protection hidden="1"/>
    </xf>
    <xf numFmtId="0" fontId="3" fillId="0" borderId="0" xfId="50" applyFont="1" applyAlignment="1" applyProtection="1">
      <alignment horizontal="center" vertical="center"/>
      <protection hidden="1"/>
    </xf>
    <xf numFmtId="0" fontId="6" fillId="2" borderId="8" xfId="50" applyFont="1" applyFill="1" applyBorder="1" applyAlignment="1" applyProtection="1">
      <alignment horizontal="center" vertical="center"/>
      <protection hidden="1"/>
    </xf>
    <xf numFmtId="0" fontId="6" fillId="2" borderId="0" xfId="50" applyFont="1" applyFill="1" applyAlignment="1" applyProtection="1">
      <alignment horizontal="center" vertical="center"/>
      <protection hidden="1"/>
    </xf>
    <xf numFmtId="0" fontId="7" fillId="2" borderId="8" xfId="50" applyFont="1" applyFill="1" applyBorder="1" applyAlignment="1" applyProtection="1">
      <alignment horizontal="center" vertical="center"/>
      <protection hidden="1"/>
    </xf>
    <xf numFmtId="0" fontId="7" fillId="2" borderId="0" xfId="50" applyFont="1" applyFill="1" applyAlignment="1" applyProtection="1">
      <alignment horizontal="center" vertical="center"/>
      <protection hidden="1"/>
    </xf>
    <xf numFmtId="0" fontId="5" fillId="0" borderId="8" xfId="50" applyFont="1" applyBorder="1" applyAlignment="1" applyProtection="1">
      <alignment horizontal="center" vertical="center"/>
      <protection hidden="1"/>
    </xf>
    <xf numFmtId="0" fontId="8" fillId="0" borderId="0" xfId="50" applyFont="1" applyAlignment="1" applyProtection="1">
      <alignment horizontal="center" vertical="center"/>
      <protection hidden="1"/>
    </xf>
    <xf numFmtId="0" fontId="3" fillId="0" borderId="0" xfId="50" applyFont="1" applyAlignment="1" applyProtection="1">
      <alignment horizontal="left" vertical="center" wrapText="1"/>
      <protection hidden="1"/>
    </xf>
    <xf numFmtId="0" fontId="3" fillId="0" borderId="0" xfId="50" applyFont="1" applyAlignment="1" applyProtection="1">
      <alignment vertical="center"/>
      <protection hidden="1"/>
    </xf>
    <xf numFmtId="49" fontId="3" fillId="0" borderId="0" xfId="50" applyNumberFormat="1" applyFont="1" applyAlignment="1" applyProtection="1">
      <alignment vertical="center" wrapText="1"/>
      <protection hidden="1"/>
    </xf>
    <xf numFmtId="0" fontId="8" fillId="0" borderId="8" xfId="50" applyFont="1" applyBorder="1" applyAlignment="1" applyProtection="1">
      <alignment horizontal="center" vertical="center"/>
      <protection hidden="1"/>
    </xf>
    <xf numFmtId="49" fontId="5" fillId="0" borderId="0" xfId="50" applyNumberFormat="1" applyFont="1" applyAlignment="1" applyProtection="1">
      <alignment vertical="center" wrapText="1"/>
      <protection hidden="1"/>
    </xf>
    <xf numFmtId="0" fontId="8" fillId="0" borderId="8" xfId="50" applyFont="1" applyBorder="1" applyAlignment="1" applyProtection="1">
      <alignment horizontal="left" vertical="center"/>
      <protection hidden="1"/>
    </xf>
    <xf numFmtId="0" fontId="8" fillId="0" borderId="0" xfId="50" applyFont="1" applyAlignment="1" applyProtection="1">
      <alignment horizontal="left" vertical="center"/>
      <protection hidden="1"/>
    </xf>
    <xf numFmtId="0" fontId="3" fillId="0" borderId="8" xfId="50" applyFont="1" applyBorder="1" applyAlignment="1" applyProtection="1">
      <alignment horizontal="center" vertical="center"/>
      <protection hidden="1"/>
    </xf>
    <xf numFmtId="0" fontId="5" fillId="0" borderId="0" xfId="50" applyFont="1" applyAlignment="1" applyProtection="1">
      <alignment horizontal="center" vertical="center"/>
      <protection hidden="1"/>
    </xf>
    <xf numFmtId="0" fontId="3" fillId="0" borderId="0" xfId="50" applyFont="1" applyAlignment="1" applyProtection="1">
      <alignment horizontal="right" vertical="top"/>
      <protection hidden="1"/>
    </xf>
    <xf numFmtId="0" fontId="3" fillId="0" borderId="9" xfId="50" applyFont="1" applyBorder="1" applyAlignment="1" applyProtection="1">
      <alignment horizontal="center" vertical="center"/>
      <protection locked="0" hidden="1"/>
    </xf>
    <xf numFmtId="0" fontId="1" fillId="0" borderId="8" xfId="50" applyBorder="1" applyProtection="1">
      <protection hidden="1"/>
    </xf>
    <xf numFmtId="0" fontId="3" fillId="0" borderId="0" xfId="50" applyFont="1" applyAlignment="1" applyProtection="1">
      <alignment horizontal="right"/>
      <protection hidden="1"/>
    </xf>
    <xf numFmtId="0" fontId="3" fillId="0" borderId="10" xfId="50" applyFont="1" applyBorder="1" applyAlignment="1" applyProtection="1">
      <alignment horizontal="right" vertical="center"/>
      <protection hidden="1"/>
    </xf>
    <xf numFmtId="0" fontId="3" fillId="0" borderId="8" xfId="50" applyFont="1" applyBorder="1" applyAlignment="1" applyProtection="1">
      <alignment horizontal="right"/>
      <protection hidden="1"/>
    </xf>
    <xf numFmtId="49" fontId="5" fillId="0" borderId="8" xfId="50" applyNumberFormat="1" applyFont="1" applyBorder="1" applyProtection="1">
      <protection hidden="1"/>
    </xf>
    <xf numFmtId="49" fontId="5" fillId="0" borderId="0" xfId="50" applyNumberFormat="1" applyFont="1" applyProtection="1">
      <protection hidden="1"/>
    </xf>
    <xf numFmtId="49" fontId="9" fillId="0" borderId="3" xfId="50" applyNumberFormat="1" applyFont="1" applyBorder="1" applyAlignment="1" applyProtection="1">
      <alignment horizontal="center" vertical="center" wrapText="1"/>
      <protection hidden="1"/>
    </xf>
    <xf numFmtId="49" fontId="9" fillId="0" borderId="11" xfId="50" applyNumberFormat="1" applyFont="1" applyBorder="1" applyAlignment="1" applyProtection="1">
      <alignment horizontal="center" vertical="center" wrapText="1"/>
      <protection hidden="1"/>
    </xf>
    <xf numFmtId="49" fontId="9" fillId="0" borderId="12" xfId="50" applyNumberFormat="1" applyFont="1" applyBorder="1" applyAlignment="1" applyProtection="1">
      <alignment horizontal="center" vertical="center" wrapText="1"/>
      <protection hidden="1"/>
    </xf>
    <xf numFmtId="0" fontId="10" fillId="2" borderId="6" xfId="50" applyFont="1" applyFill="1" applyBorder="1" applyAlignment="1" applyProtection="1">
      <alignment horizontal="left" vertical="center" wrapText="1"/>
      <protection hidden="1"/>
    </xf>
    <xf numFmtId="0" fontId="10" fillId="2" borderId="7" xfId="50" applyFont="1" applyFill="1" applyBorder="1" applyAlignment="1" applyProtection="1">
      <alignment horizontal="left" vertical="center" wrapText="1"/>
      <protection hidden="1"/>
    </xf>
    <xf numFmtId="0" fontId="10" fillId="2" borderId="8" xfId="50" applyFont="1" applyFill="1" applyBorder="1" applyAlignment="1" applyProtection="1">
      <alignment horizontal="left" vertical="center" wrapText="1"/>
      <protection hidden="1"/>
    </xf>
    <xf numFmtId="0" fontId="10" fillId="2" borderId="0" xfId="50" applyFont="1" applyFill="1" applyAlignment="1" applyProtection="1">
      <alignment horizontal="left" vertical="center" wrapText="1"/>
      <protection hidden="1"/>
    </xf>
    <xf numFmtId="0" fontId="10" fillId="2" borderId="13" xfId="50" applyFont="1" applyFill="1" applyBorder="1" applyAlignment="1" applyProtection="1">
      <alignment horizontal="left" vertical="center" wrapText="1"/>
      <protection hidden="1"/>
    </xf>
    <xf numFmtId="0" fontId="10" fillId="2" borderId="14" xfId="50" applyFont="1" applyFill="1" applyBorder="1" applyAlignment="1" applyProtection="1">
      <alignment horizontal="left" vertical="center" wrapText="1"/>
      <protection hidden="1"/>
    </xf>
    <xf numFmtId="0" fontId="10" fillId="0" borderId="8" xfId="50" applyFont="1" applyBorder="1" applyAlignment="1" applyProtection="1">
      <alignment horizontal="left" vertical="center" wrapText="1"/>
      <protection hidden="1"/>
    </xf>
    <xf numFmtId="0" fontId="10" fillId="0" borderId="0" xfId="50" applyFont="1" applyAlignment="1" applyProtection="1">
      <alignment horizontal="left" vertical="center" wrapText="1"/>
      <protection hidden="1"/>
    </xf>
    <xf numFmtId="0" fontId="4" fillId="2" borderId="8" xfId="50" applyFont="1" applyFill="1" applyBorder="1" applyAlignment="1" applyProtection="1">
      <alignment horizontal="center" vertical="center" wrapText="1"/>
      <protection hidden="1"/>
    </xf>
    <xf numFmtId="0" fontId="4" fillId="2" borderId="0" xfId="50" applyFont="1" applyFill="1" applyAlignment="1" applyProtection="1">
      <alignment horizontal="center" vertical="center" wrapText="1"/>
      <protection hidden="1"/>
    </xf>
    <xf numFmtId="0" fontId="11" fillId="2" borderId="13" xfId="50" applyFont="1" applyFill="1" applyBorder="1" applyAlignment="1" applyProtection="1">
      <alignment horizontal="center" vertical="center"/>
      <protection hidden="1"/>
    </xf>
    <xf numFmtId="0" fontId="11" fillId="2" borderId="14" xfId="50" applyFont="1" applyFill="1" applyBorder="1" applyAlignment="1" applyProtection="1">
      <alignment horizontal="center" vertical="center"/>
      <protection hidden="1"/>
    </xf>
    <xf numFmtId="16" fontId="5" fillId="0" borderId="3" xfId="50" applyNumberFormat="1" applyFont="1" applyBorder="1" applyAlignment="1" applyProtection="1">
      <alignment horizontal="center" vertical="center" wrapText="1"/>
      <protection hidden="1"/>
    </xf>
    <xf numFmtId="16" fontId="5" fillId="0" borderId="11" xfId="50" applyNumberFormat="1" applyFont="1" applyBorder="1" applyAlignment="1" applyProtection="1">
      <alignment horizontal="center" vertical="center" wrapText="1"/>
      <protection hidden="1"/>
    </xf>
    <xf numFmtId="16" fontId="5" fillId="0" borderId="12" xfId="50" applyNumberFormat="1" applyFont="1" applyBorder="1" applyAlignment="1" applyProtection="1">
      <alignment horizontal="center" vertical="center" wrapText="1"/>
      <protection hidden="1"/>
    </xf>
    <xf numFmtId="0" fontId="3" fillId="0" borderId="3" xfId="50" applyFont="1" applyBorder="1" applyAlignment="1" applyProtection="1">
      <alignment horizontal="center" vertical="center"/>
      <protection locked="0" hidden="1"/>
    </xf>
    <xf numFmtId="0" fontId="3" fillId="0" borderId="11" xfId="50" applyFont="1" applyBorder="1" applyAlignment="1" applyProtection="1">
      <alignment horizontal="center" vertical="center"/>
      <protection locked="0" hidden="1"/>
    </xf>
    <xf numFmtId="0" fontId="3" fillId="0" borderId="12" xfId="50" applyFont="1" applyBorder="1" applyAlignment="1" applyProtection="1">
      <alignment horizontal="center" vertical="center"/>
      <protection locked="0" hidden="1"/>
    </xf>
    <xf numFmtId="0" fontId="5" fillId="0" borderId="8" xfId="50" applyFont="1" applyBorder="1" applyAlignment="1" applyProtection="1">
      <alignment horizontal="center" vertical="center" wrapText="1"/>
      <protection hidden="1"/>
    </xf>
    <xf numFmtId="0" fontId="5" fillId="0" borderId="0" xfId="50" applyFont="1" applyAlignment="1" applyProtection="1">
      <alignment horizontal="center" vertical="center" wrapText="1"/>
      <protection hidden="1"/>
    </xf>
    <xf numFmtId="0" fontId="3" fillId="0" borderId="14" xfId="50" applyFont="1" applyBorder="1" applyAlignment="1" applyProtection="1">
      <alignment horizontal="center" vertical="center" wrapText="1"/>
      <protection locked="0" hidden="1"/>
    </xf>
    <xf numFmtId="0" fontId="3" fillId="0" borderId="13" xfId="50" applyFont="1" applyBorder="1" applyAlignment="1" applyProtection="1">
      <alignment horizontal="center" vertical="center" wrapText="1"/>
      <protection locked="0" hidden="1"/>
    </xf>
    <xf numFmtId="0" fontId="3" fillId="0" borderId="8" xfId="50" applyFont="1" applyBorder="1" applyAlignment="1" applyProtection="1">
      <alignment horizontal="center" vertical="center" wrapText="1"/>
      <protection hidden="1"/>
    </xf>
    <xf numFmtId="0" fontId="3" fillId="0" borderId="0" xfId="50" applyFont="1" applyAlignment="1" applyProtection="1">
      <alignment horizontal="center" vertical="center" wrapText="1"/>
      <protection hidden="1"/>
    </xf>
    <xf numFmtId="0" fontId="12" fillId="0" borderId="15" xfId="50" applyFont="1" applyBorder="1" applyAlignment="1" applyProtection="1">
      <alignment horizontal="center" vertical="center" wrapText="1"/>
      <protection hidden="1"/>
    </xf>
    <xf numFmtId="0" fontId="12" fillId="0" borderId="16" xfId="50" applyFont="1" applyBorder="1" applyAlignment="1" applyProtection="1">
      <alignment horizontal="center" vertical="center" wrapText="1"/>
      <protection hidden="1"/>
    </xf>
    <xf numFmtId="0" fontId="12" fillId="0" borderId="8" xfId="50" applyFont="1" applyBorder="1" applyAlignment="1" applyProtection="1">
      <alignment horizontal="center" vertical="center" wrapText="1"/>
      <protection hidden="1"/>
    </xf>
    <xf numFmtId="0" fontId="12" fillId="0" borderId="0" xfId="50" applyFont="1" applyAlignment="1" applyProtection="1">
      <alignment horizontal="center" vertical="center" wrapText="1"/>
      <protection hidden="1"/>
    </xf>
    <xf numFmtId="0" fontId="13" fillId="2" borderId="8" xfId="50" applyFont="1" applyFill="1" applyBorder="1" applyAlignment="1" applyProtection="1">
      <alignment horizontal="center" vertical="center"/>
      <protection hidden="1"/>
    </xf>
    <xf numFmtId="0" fontId="13" fillId="2" borderId="0" xfId="50" applyFont="1" applyFill="1" applyAlignment="1" applyProtection="1">
      <alignment horizontal="center" vertical="center"/>
      <protection hidden="1"/>
    </xf>
    <xf numFmtId="49" fontId="3" fillId="0" borderId="8" xfId="50" applyNumberFormat="1" applyFont="1" applyBorder="1" applyAlignment="1" applyProtection="1">
      <alignment horizontal="justify" vertical="center" wrapText="1"/>
      <protection hidden="1"/>
    </xf>
    <xf numFmtId="49" fontId="3" fillId="0" borderId="0" xfId="50" applyNumberFormat="1" applyFont="1" applyAlignment="1" applyProtection="1">
      <alignment horizontal="justify" vertical="center" wrapText="1"/>
      <protection hidden="1"/>
    </xf>
    <xf numFmtId="0" fontId="3" fillId="0" borderId="8" xfId="50" applyFont="1" applyBorder="1" applyAlignment="1" applyProtection="1">
      <alignment horizontal="justify" vertical="center" wrapText="1"/>
      <protection hidden="1"/>
    </xf>
    <xf numFmtId="0" fontId="3" fillId="0" borderId="0" xfId="50" applyFont="1" applyAlignment="1" applyProtection="1">
      <alignment horizontal="justify" vertical="center" wrapText="1"/>
      <protection hidden="1"/>
    </xf>
    <xf numFmtId="0" fontId="1" fillId="2" borderId="0" xfId="50" applyFill="1" applyProtection="1">
      <protection hidden="1"/>
    </xf>
    <xf numFmtId="0" fontId="3" fillId="0" borderId="0" xfId="50" applyFont="1" applyAlignment="1" applyProtection="1">
      <alignment wrapText="1"/>
      <protection hidden="1"/>
    </xf>
    <xf numFmtId="0" fontId="2" fillId="0" borderId="0" xfId="50" applyFont="1" applyAlignment="1" applyProtection="1">
      <alignment wrapText="1"/>
      <protection hidden="1"/>
    </xf>
    <xf numFmtId="0" fontId="5" fillId="0" borderId="0" xfId="50" applyFont="1" applyAlignment="1" applyProtection="1">
      <alignment horizontal="center"/>
      <protection hidden="1"/>
    </xf>
    <xf numFmtId="0" fontId="14" fillId="0" borderId="0" xfId="50" applyFont="1" applyAlignment="1" applyProtection="1">
      <alignment horizontal="center" vertical="center" wrapText="1"/>
      <protection hidden="1"/>
    </xf>
    <xf numFmtId="0" fontId="5" fillId="0" borderId="0" xfId="50" applyFont="1" applyAlignment="1" applyProtection="1">
      <alignment horizontal="center" vertical="top" wrapText="1"/>
      <protection hidden="1"/>
    </xf>
    <xf numFmtId="0" fontId="5" fillId="0" borderId="11" xfId="50" applyFont="1" applyBorder="1" applyAlignment="1" applyProtection="1">
      <alignment horizontal="left" vertical="center"/>
      <protection hidden="1"/>
    </xf>
    <xf numFmtId="0" fontId="3" fillId="0" borderId="17" xfId="50" applyFont="1" applyBorder="1" applyAlignment="1" applyProtection="1">
      <alignment horizontal="center" vertical="center"/>
      <protection locked="0" hidden="1"/>
    </xf>
    <xf numFmtId="0" fontId="3" fillId="0" borderId="18" xfId="50" applyFont="1" applyBorder="1" applyAlignment="1" applyProtection="1">
      <alignment horizontal="center" vertical="center"/>
      <protection locked="0" hidden="1"/>
    </xf>
    <xf numFmtId="0" fontId="5" fillId="0" borderId="0" xfId="50" applyFont="1" applyAlignment="1" applyProtection="1">
      <alignment vertical="center" wrapText="1"/>
      <protection hidden="1"/>
    </xf>
    <xf numFmtId="0" fontId="15" fillId="0" borderId="0" xfId="50" applyFont="1" applyAlignment="1" applyProtection="1">
      <alignment vertical="center"/>
      <protection hidden="1"/>
    </xf>
    <xf numFmtId="0" fontId="5" fillId="0" borderId="0" xfId="50" applyFont="1" applyAlignment="1" applyProtection="1">
      <alignment horizontal="left" vertical="center"/>
      <protection hidden="1"/>
    </xf>
    <xf numFmtId="0" fontId="3" fillId="0" borderId="0" xfId="50" applyFont="1" applyAlignment="1" applyProtection="1">
      <alignment vertical="center" wrapText="1"/>
      <protection hidden="1"/>
    </xf>
    <xf numFmtId="0" fontId="5" fillId="0" borderId="0" xfId="50" applyFont="1" applyAlignment="1" applyProtection="1">
      <alignment vertical="center"/>
      <protection hidden="1"/>
    </xf>
    <xf numFmtId="0" fontId="8" fillId="0" borderId="0" xfId="50" applyFont="1" applyAlignment="1" applyProtection="1">
      <alignment vertical="center"/>
      <protection hidden="1"/>
    </xf>
    <xf numFmtId="0" fontId="3" fillId="0" borderId="19" xfId="50" applyFont="1" applyBorder="1" applyAlignment="1" applyProtection="1">
      <alignment horizontal="center" vertical="center" wrapText="1"/>
      <protection hidden="1"/>
    </xf>
    <xf numFmtId="0" fontId="3" fillId="0" borderId="20" xfId="50" applyFont="1" applyBorder="1" applyAlignment="1" applyProtection="1">
      <alignment horizontal="right" vertical="center"/>
      <protection locked="0" hidden="1"/>
    </xf>
    <xf numFmtId="49" fontId="3" fillId="0" borderId="0" xfId="50" applyNumberFormat="1" applyFont="1" applyAlignment="1" applyProtection="1">
      <alignment vertical="center"/>
      <protection hidden="1"/>
    </xf>
    <xf numFmtId="0" fontId="16" fillId="2" borderId="0" xfId="50" applyFont="1" applyFill="1" applyAlignment="1" applyProtection="1">
      <alignment vertical="center" wrapText="1"/>
      <protection hidden="1"/>
    </xf>
    <xf numFmtId="0" fontId="11" fillId="2" borderId="0" xfId="50" applyFont="1" applyFill="1" applyAlignment="1" applyProtection="1">
      <alignment horizontal="left" vertical="center"/>
      <protection hidden="1"/>
    </xf>
    <xf numFmtId="0" fontId="5" fillId="0" borderId="4" xfId="50" applyFont="1" applyBorder="1" applyAlignment="1" applyProtection="1">
      <alignment horizontal="center" vertical="center" wrapText="1"/>
      <protection hidden="1"/>
    </xf>
    <xf numFmtId="0" fontId="5" fillId="0" borderId="5" xfId="50" applyFont="1" applyBorder="1" applyAlignment="1" applyProtection="1">
      <alignment horizontal="center" vertical="center" wrapText="1"/>
      <protection hidden="1"/>
    </xf>
    <xf numFmtId="0" fontId="3" fillId="0" borderId="4" xfId="50" applyFont="1" applyBorder="1" applyAlignment="1" applyProtection="1">
      <alignment horizontal="center" vertical="center"/>
      <protection locked="0" hidden="1"/>
    </xf>
    <xf numFmtId="0" fontId="3" fillId="0" borderId="4" xfId="50" applyFont="1" applyBorder="1" applyAlignment="1" applyProtection="1">
      <alignment horizontal="center" vertical="center" wrapText="1"/>
      <protection hidden="1"/>
    </xf>
    <xf numFmtId="0" fontId="3" fillId="0" borderId="5" xfId="50" applyFont="1" applyBorder="1" applyAlignment="1" applyProtection="1">
      <alignment horizontal="center" vertical="center" wrapText="1"/>
      <protection hidden="1"/>
    </xf>
    <xf numFmtId="178" fontId="3" fillId="0" borderId="0" xfId="49" applyFont="1" applyBorder="1" applyAlignment="1" applyProtection="1">
      <alignment horizontal="center" vertical="center"/>
      <protection hidden="1"/>
    </xf>
    <xf numFmtId="0" fontId="3" fillId="0" borderId="0" xfId="50" applyFont="1" applyAlignment="1" applyProtection="1">
      <alignment horizontal="center" wrapText="1"/>
      <protection hidden="1"/>
    </xf>
    <xf numFmtId="58" fontId="3" fillId="0" borderId="4" xfId="50" applyNumberFormat="1" applyFont="1" applyBorder="1" applyAlignment="1" applyProtection="1">
      <alignment horizontal="left" vertical="center" wrapText="1"/>
      <protection hidden="1"/>
    </xf>
    <xf numFmtId="0" fontId="3" fillId="0" borderId="5" xfId="50" applyFont="1" applyBorder="1" applyAlignment="1" applyProtection="1">
      <alignment horizontal="left" vertical="center" wrapText="1"/>
      <protection hidden="1"/>
    </xf>
    <xf numFmtId="0" fontId="5" fillId="0" borderId="15" xfId="50" applyFont="1" applyBorder="1" applyAlignment="1" applyProtection="1">
      <alignment horizontal="center" vertical="center"/>
      <protection hidden="1"/>
    </xf>
    <xf numFmtId="0" fontId="17" fillId="0" borderId="8" xfId="50" applyFont="1" applyBorder="1" applyAlignment="1" applyProtection="1">
      <alignment horizontal="center" vertical="center"/>
      <protection locked="0" hidden="1"/>
    </xf>
    <xf numFmtId="0" fontId="17" fillId="0" borderId="21" xfId="50" applyFont="1" applyBorder="1" applyAlignment="1" applyProtection="1">
      <alignment horizontal="center" vertical="center"/>
      <protection locked="0" hidden="1"/>
    </xf>
    <xf numFmtId="0" fontId="3" fillId="0" borderId="0" xfId="50" applyFont="1" applyAlignment="1" applyProtection="1">
      <alignment horizontal="right" vertical="center"/>
      <protection hidden="1"/>
    </xf>
    <xf numFmtId="0" fontId="3" fillId="0" borderId="22" xfId="50" applyFont="1" applyBorder="1" applyAlignment="1" applyProtection="1">
      <alignment horizontal="center" vertical="center"/>
      <protection locked="0" hidden="1"/>
    </xf>
    <xf numFmtId="0" fontId="18" fillId="0" borderId="0" xfId="50" applyFont="1" applyAlignment="1" applyProtection="1">
      <alignment vertical="center"/>
      <protection hidden="1"/>
    </xf>
    <xf numFmtId="58" fontId="19" fillId="0" borderId="0" xfId="50" applyNumberFormat="1" applyFont="1" applyAlignment="1" applyProtection="1">
      <alignment horizontal="center" vertical="center"/>
      <protection hidden="1"/>
    </xf>
    <xf numFmtId="58" fontId="3" fillId="0" borderId="0" xfId="50" applyNumberFormat="1" applyFont="1" applyAlignment="1" applyProtection="1">
      <alignment vertical="center"/>
      <protection hidden="1"/>
    </xf>
    <xf numFmtId="0" fontId="20" fillId="0" borderId="0" xfId="50" applyFont="1" applyAlignment="1" applyProtection="1">
      <alignment vertical="center"/>
      <protection hidden="1"/>
    </xf>
    <xf numFmtId="0" fontId="3" fillId="0" borderId="1" xfId="50" applyFont="1" applyBorder="1" applyAlignment="1" applyProtection="1">
      <alignment horizontal="center" vertical="center" wrapText="1"/>
      <protection locked="0" hidden="1"/>
    </xf>
    <xf numFmtId="0" fontId="3" fillId="0" borderId="2" xfId="50" applyFont="1" applyBorder="1" applyAlignment="1" applyProtection="1">
      <alignment horizontal="center" vertical="center" wrapText="1"/>
      <protection locked="0" hidden="1"/>
    </xf>
    <xf numFmtId="0" fontId="3" fillId="0" borderId="21" xfId="50" applyFont="1" applyBorder="1" applyAlignment="1" applyProtection="1">
      <alignment horizontal="center" vertical="center" wrapText="1"/>
      <protection locked="0" hidden="1"/>
    </xf>
    <xf numFmtId="0" fontId="3" fillId="0" borderId="20" xfId="50" applyFont="1" applyBorder="1" applyAlignment="1" applyProtection="1">
      <alignment horizontal="center" vertical="center" wrapText="1"/>
      <protection locked="0" hidden="1"/>
    </xf>
    <xf numFmtId="0" fontId="18" fillId="0" borderId="0" xfId="50" applyFont="1" applyAlignment="1" applyProtection="1">
      <alignment horizontal="center" vertical="center" wrapText="1"/>
      <protection hidden="1"/>
    </xf>
    <xf numFmtId="0" fontId="3" fillId="0" borderId="14" xfId="50" applyFont="1" applyBorder="1" applyAlignment="1" applyProtection="1">
      <alignment horizontal="center" vertical="center"/>
      <protection locked="0" hidden="1"/>
    </xf>
    <xf numFmtId="0" fontId="3" fillId="0" borderId="7" xfId="50" applyFont="1" applyBorder="1" applyAlignment="1" applyProtection="1">
      <alignment horizontal="center" vertical="center" wrapText="1"/>
      <protection hidden="1"/>
    </xf>
    <xf numFmtId="0" fontId="3" fillId="0" borderId="14" xfId="50" applyFont="1" applyBorder="1" applyAlignment="1" applyProtection="1">
      <alignment horizontal="center" vertical="center"/>
      <protection hidden="1"/>
    </xf>
    <xf numFmtId="49" fontId="3" fillId="0" borderId="7" xfId="50" applyNumberFormat="1" applyFont="1" applyBorder="1" applyAlignment="1" applyProtection="1">
      <alignment horizontal="center" vertical="center" wrapText="1"/>
      <protection hidden="1"/>
    </xf>
    <xf numFmtId="0" fontId="5" fillId="0" borderId="11" xfId="50" applyFont="1" applyBorder="1" applyAlignment="1" applyProtection="1">
      <alignment horizontal="center" vertical="center" wrapText="1"/>
      <protection hidden="1"/>
    </xf>
    <xf numFmtId="0" fontId="5" fillId="0" borderId="12" xfId="50" applyFont="1" applyBorder="1" applyAlignment="1" applyProtection="1">
      <alignment horizontal="center" vertical="center" wrapText="1"/>
      <protection hidden="1"/>
    </xf>
    <xf numFmtId="0" fontId="3" fillId="0" borderId="11" xfId="50" applyFont="1" applyBorder="1" applyAlignment="1" applyProtection="1">
      <alignment horizontal="center" vertical="center" wrapText="1"/>
      <protection hidden="1"/>
    </xf>
    <xf numFmtId="178" fontId="3" fillId="0" borderId="23" xfId="49" applyFont="1" applyBorder="1" applyAlignment="1" applyProtection="1">
      <alignment horizontal="center" vertical="center"/>
      <protection hidden="1"/>
    </xf>
    <xf numFmtId="0" fontId="5" fillId="0" borderId="0" xfId="50" applyFont="1" applyProtection="1">
      <protection hidden="1"/>
    </xf>
    <xf numFmtId="0" fontId="21" fillId="0" borderId="24" xfId="50" applyFont="1" applyBorder="1" applyAlignment="1" applyProtection="1">
      <alignment horizontal="right" vertical="center" wrapText="1"/>
      <protection hidden="1"/>
    </xf>
    <xf numFmtId="0" fontId="21" fillId="0" borderId="25" xfId="50" applyFont="1" applyBorder="1" applyAlignment="1" applyProtection="1">
      <alignment horizontal="right" vertical="center" wrapText="1"/>
      <protection hidden="1"/>
    </xf>
    <xf numFmtId="0" fontId="21" fillId="0" borderId="3" xfId="50" applyFont="1" applyBorder="1" applyAlignment="1" applyProtection="1">
      <alignment horizontal="right" vertical="center" wrapText="1"/>
      <protection hidden="1"/>
    </xf>
    <xf numFmtId="0" fontId="21" fillId="0" borderId="12" xfId="50" applyFont="1" applyBorder="1" applyAlignment="1" applyProtection="1">
      <alignment horizontal="right" vertical="center" wrapText="1"/>
      <protection hidden="1"/>
    </xf>
    <xf numFmtId="0" fontId="21" fillId="0" borderId="26" xfId="50" applyFont="1" applyBorder="1" applyAlignment="1" applyProtection="1">
      <alignment horizontal="right" vertical="center" wrapText="1"/>
      <protection hidden="1"/>
    </xf>
    <xf numFmtId="0" fontId="21" fillId="0" borderId="27" xfId="50" applyFont="1" applyBorder="1" applyAlignment="1" applyProtection="1">
      <alignment horizontal="right" vertical="center" wrapText="1"/>
      <protection hidden="1"/>
    </xf>
    <xf numFmtId="0" fontId="21" fillId="3" borderId="0" xfId="50" applyFont="1" applyFill="1" applyAlignment="1" applyProtection="1">
      <alignment vertical="center" wrapText="1"/>
      <protection hidden="1"/>
    </xf>
    <xf numFmtId="0" fontId="4" fillId="2" borderId="28" xfId="50" applyFont="1" applyFill="1" applyBorder="1" applyAlignment="1" applyProtection="1">
      <alignment horizontal="center" vertical="center" wrapText="1"/>
      <protection hidden="1"/>
    </xf>
    <xf numFmtId="0" fontId="22" fillId="0" borderId="29" xfId="50" applyFont="1" applyBorder="1" applyAlignment="1" applyProtection="1">
      <alignment horizontal="center" vertical="center" textRotation="180"/>
      <protection hidden="1"/>
    </xf>
    <xf numFmtId="0" fontId="22" fillId="0" borderId="30" xfId="50" applyFont="1" applyBorder="1" applyAlignment="1" applyProtection="1">
      <alignment horizontal="center" vertical="center" textRotation="180"/>
      <protection hidden="1"/>
    </xf>
    <xf numFmtId="0" fontId="5" fillId="0" borderId="16" xfId="50" applyFont="1" applyBorder="1" applyAlignment="1" applyProtection="1">
      <alignment horizontal="center" vertical="center"/>
      <protection hidden="1"/>
    </xf>
    <xf numFmtId="0" fontId="17" fillId="0" borderId="0" xfId="50" applyFont="1" applyAlignment="1" applyProtection="1">
      <alignment horizontal="center" vertical="center"/>
      <protection locked="0" hidden="1"/>
    </xf>
    <xf numFmtId="0" fontId="17" fillId="0" borderId="20" xfId="50" applyFont="1" applyBorder="1" applyAlignment="1" applyProtection="1">
      <alignment horizontal="center" vertical="center"/>
      <protection locked="0" hidden="1"/>
    </xf>
    <xf numFmtId="58" fontId="6" fillId="2" borderId="0" xfId="50" applyNumberFormat="1" applyFont="1" applyFill="1" applyAlignment="1" applyProtection="1">
      <alignment vertical="center"/>
      <protection hidden="1"/>
    </xf>
    <xf numFmtId="0" fontId="19" fillId="0" borderId="0" xfId="50" applyFont="1" applyAlignment="1" applyProtection="1">
      <alignment horizontal="center" vertical="center"/>
      <protection hidden="1"/>
    </xf>
    <xf numFmtId="49" fontId="9" fillId="0" borderId="4" xfId="50" applyNumberFormat="1" applyFont="1" applyBorder="1" applyAlignment="1" applyProtection="1">
      <alignment horizontal="center" vertical="center" wrapText="1"/>
      <protection hidden="1"/>
    </xf>
    <xf numFmtId="178" fontId="5" fillId="0" borderId="4" xfId="49" applyFont="1" applyFill="1" applyBorder="1" applyAlignment="1" applyProtection="1">
      <alignment horizontal="center" vertical="center" wrapText="1"/>
      <protection hidden="1"/>
    </xf>
    <xf numFmtId="178" fontId="23" fillId="0" borderId="31" xfId="49" applyFont="1" applyFill="1" applyBorder="1" applyAlignment="1" applyProtection="1">
      <alignment horizontal="center" vertical="center" wrapText="1"/>
      <protection hidden="1"/>
    </xf>
    <xf numFmtId="178" fontId="3" fillId="0" borderId="32" xfId="50" applyNumberFormat="1" applyFont="1" applyBorder="1" applyAlignment="1" applyProtection="1">
      <alignment wrapText="1"/>
      <protection hidden="1"/>
    </xf>
    <xf numFmtId="178" fontId="3" fillId="0" borderId="4" xfId="50" applyNumberFormat="1" applyFont="1" applyBorder="1" applyAlignment="1" applyProtection="1">
      <alignment wrapText="1"/>
      <protection hidden="1"/>
    </xf>
    <xf numFmtId="178" fontId="3" fillId="0" borderId="33" xfId="50" applyNumberFormat="1" applyFont="1" applyBorder="1" applyAlignment="1" applyProtection="1">
      <alignment wrapText="1"/>
      <protection hidden="1"/>
    </xf>
    <xf numFmtId="49" fontId="3" fillId="0" borderId="19" xfId="50" applyNumberFormat="1" applyFont="1" applyBorder="1" applyAlignment="1" applyProtection="1">
      <alignment horizontal="justify" vertical="center" wrapText="1"/>
      <protection hidden="1"/>
    </xf>
    <xf numFmtId="0" fontId="3" fillId="0" borderId="19" xfId="50" applyFont="1" applyBorder="1" applyAlignment="1" applyProtection="1">
      <alignment horizontal="justify" vertical="center" wrapText="1"/>
      <protection hidden="1"/>
    </xf>
    <xf numFmtId="0" fontId="24" fillId="0" borderId="0" xfId="49" applyNumberFormat="1" applyFont="1" applyFill="1" applyBorder="1" applyAlignment="1" applyProtection="1">
      <alignment horizontal="center" vertical="center" wrapText="1"/>
      <protection hidden="1"/>
    </xf>
    <xf numFmtId="0" fontId="11" fillId="2" borderId="6" xfId="50" applyFont="1" applyFill="1" applyBorder="1" applyAlignment="1" applyProtection="1">
      <alignment horizontal="center" vertical="top" wrapText="1"/>
      <protection hidden="1"/>
    </xf>
    <xf numFmtId="0" fontId="11" fillId="2" borderId="7" xfId="50" applyFont="1" applyFill="1" applyBorder="1" applyAlignment="1" applyProtection="1">
      <alignment horizontal="center" vertical="top" wrapText="1"/>
      <protection hidden="1"/>
    </xf>
    <xf numFmtId="0" fontId="11" fillId="0" borderId="8" xfId="50" applyFont="1" applyBorder="1" applyAlignment="1" applyProtection="1">
      <alignment horizontal="center" vertical="top" wrapText="1"/>
      <protection hidden="1"/>
    </xf>
    <xf numFmtId="0" fontId="11" fillId="0" borderId="0" xfId="50" applyFont="1" applyAlignment="1" applyProtection="1">
      <alignment horizontal="center" vertical="top" wrapText="1"/>
      <protection hidden="1"/>
    </xf>
    <xf numFmtId="49" fontId="25" fillId="0" borderId="1" xfId="50" applyNumberFormat="1" applyFont="1" applyBorder="1" applyAlignment="1" applyProtection="1">
      <alignment horizontal="center" vertical="center" wrapText="1"/>
      <protection hidden="1"/>
    </xf>
    <xf numFmtId="49" fontId="25" fillId="0" borderId="2" xfId="50" applyNumberFormat="1" applyFont="1" applyBorder="1" applyAlignment="1" applyProtection="1">
      <alignment horizontal="center" vertical="center" wrapText="1"/>
      <protection hidden="1"/>
    </xf>
    <xf numFmtId="0" fontId="25" fillId="0" borderId="0" xfId="50" applyFont="1" applyAlignment="1">
      <alignment horizontal="center" vertical="center"/>
    </xf>
    <xf numFmtId="49" fontId="26" fillId="0" borderId="21" xfId="50" applyNumberFormat="1" applyFont="1" applyBorder="1" applyAlignment="1" applyProtection="1">
      <alignment horizontal="center" vertical="center" wrapText="1"/>
      <protection hidden="1"/>
    </xf>
    <xf numFmtId="49" fontId="26" fillId="0" borderId="20" xfId="50" applyNumberFormat="1" applyFont="1" applyBorder="1" applyAlignment="1" applyProtection="1">
      <alignment horizontal="center" vertical="center" wrapText="1"/>
      <protection hidden="1"/>
    </xf>
    <xf numFmtId="0" fontId="22" fillId="0" borderId="34" xfId="50" applyFont="1" applyBorder="1" applyAlignment="1" applyProtection="1">
      <alignment horizontal="center" vertical="center" textRotation="180"/>
      <protection hidden="1"/>
    </xf>
    <xf numFmtId="0" fontId="0" fillId="0" borderId="0" xfId="0" applyProtection="1">
      <protection hidden="1"/>
    </xf>
    <xf numFmtId="0" fontId="3" fillId="0" borderId="0" xfId="0" applyFont="1" applyAlignment="1" applyProtection="1">
      <alignment horizontal="left"/>
      <protection hidden="1"/>
    </xf>
    <xf numFmtId="49" fontId="3" fillId="0" borderId="0" xfId="0" applyNumberFormat="1" applyFont="1" applyProtection="1">
      <protection hidden="1"/>
    </xf>
    <xf numFmtId="49" fontId="3" fillId="0" borderId="0" xfId="0" applyNumberFormat="1" applyFont="1" applyAlignment="1" applyProtection="1">
      <alignment vertical="center"/>
      <protection hidden="1"/>
    </xf>
    <xf numFmtId="0" fontId="3" fillId="0" borderId="0" xfId="0" applyFont="1" applyProtection="1">
      <protection hidden="1"/>
    </xf>
    <xf numFmtId="0" fontId="3" fillId="2" borderId="0" xfId="0" applyFont="1" applyFill="1" applyAlignment="1" applyProtection="1">
      <alignment vertical="center" wrapText="1"/>
      <protection hidden="1"/>
    </xf>
    <xf numFmtId="0" fontId="0" fillId="2" borderId="0" xfId="0" applyFill="1" applyProtection="1">
      <protection hidden="1"/>
    </xf>
    <xf numFmtId="0" fontId="5" fillId="0" borderId="0" xfId="0" applyFont="1" applyAlignment="1" applyProtection="1">
      <alignment horizontal="center"/>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5" fillId="0" borderId="3" xfId="0" applyFont="1" applyBorder="1" applyAlignment="1" applyProtection="1">
      <alignment horizontal="center" vertical="center"/>
      <protection hidden="1"/>
    </xf>
    <xf numFmtId="0" fontId="5" fillId="0" borderId="4" xfId="0" applyFont="1" applyBorder="1" applyAlignment="1" applyProtection="1">
      <alignment vertical="center"/>
      <protection hidden="1"/>
    </xf>
    <xf numFmtId="0" fontId="5" fillId="0" borderId="5" xfId="0" applyFont="1" applyBorder="1" applyAlignment="1" applyProtection="1">
      <alignment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3" fillId="0" borderId="6" xfId="0" applyFont="1" applyBorder="1" applyAlignment="1" applyProtection="1">
      <alignment horizontal="left" vertical="center"/>
      <protection hidden="1"/>
    </xf>
    <xf numFmtId="0" fontId="3" fillId="0" borderId="7" xfId="0" applyFont="1" applyBorder="1" applyAlignment="1" applyProtection="1">
      <alignment horizontal="center" vertical="center"/>
      <protection hidden="1"/>
    </xf>
    <xf numFmtId="0" fontId="3" fillId="0" borderId="17" xfId="0" applyFont="1" applyBorder="1" applyAlignment="1" applyProtection="1">
      <alignment horizontal="center" vertical="center"/>
      <protection locked="0" hidden="1"/>
    </xf>
    <xf numFmtId="0" fontId="3" fillId="0" borderId="8" xfId="0" applyFont="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3" fillId="0" borderId="18" xfId="0" applyFont="1" applyBorder="1" applyAlignment="1" applyProtection="1">
      <alignment horizontal="center" vertical="center"/>
      <protection locked="0" hidden="1"/>
    </xf>
    <xf numFmtId="0" fontId="3" fillId="0" borderId="0" xfId="0" applyFont="1" applyAlignment="1" applyProtection="1">
      <alignment vertical="center"/>
      <protection hidden="1"/>
    </xf>
    <xf numFmtId="0" fontId="6" fillId="2" borderId="8"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8" xfId="0" applyFont="1" applyFill="1" applyBorder="1" applyAlignment="1" applyProtection="1">
      <alignment horizontal="left" vertical="center"/>
      <protection hidden="1"/>
    </xf>
    <xf numFmtId="0" fontId="7" fillId="2" borderId="0" xfId="0" applyFont="1" applyFill="1" applyAlignment="1" applyProtection="1">
      <alignment horizontal="left" vertical="center"/>
      <protection hidden="1"/>
    </xf>
    <xf numFmtId="0" fontId="7" fillId="2" borderId="8" xfId="0" applyFont="1" applyFill="1" applyBorder="1" applyAlignment="1" applyProtection="1">
      <alignment horizontal="left" vertical="center"/>
      <protection hidden="1"/>
    </xf>
    <xf numFmtId="0" fontId="5" fillId="0" borderId="8" xfId="0" applyFont="1" applyBorder="1" applyAlignment="1" applyProtection="1">
      <alignment horizontal="center" vertical="center"/>
      <protection hidden="1"/>
    </xf>
    <xf numFmtId="0" fontId="3" fillId="0" borderId="0" xfId="0" applyFont="1" applyAlignment="1" applyProtection="1">
      <alignment horizontal="left" vertical="center" wrapText="1"/>
      <protection hidden="1"/>
    </xf>
    <xf numFmtId="49" fontId="3" fillId="0" borderId="0" xfId="0" applyNumberFormat="1" applyFont="1" applyAlignment="1" applyProtection="1">
      <alignment vertical="center" wrapText="1"/>
      <protection hidden="1"/>
    </xf>
    <xf numFmtId="0" fontId="3" fillId="0" borderId="0" xfId="0" applyFont="1" applyAlignment="1" applyProtection="1">
      <alignment vertical="center" wrapText="1"/>
      <protection hidden="1"/>
    </xf>
    <xf numFmtId="0" fontId="8" fillId="0" borderId="8" xfId="0" applyFont="1" applyBorder="1" applyAlignment="1" applyProtection="1">
      <alignment horizontal="center" vertical="center"/>
      <protection hidden="1"/>
    </xf>
    <xf numFmtId="49" fontId="5" fillId="0" borderId="0" xfId="0" applyNumberFormat="1" applyFont="1" applyAlignment="1" applyProtection="1">
      <alignment vertical="center" wrapText="1"/>
      <protection hidden="1"/>
    </xf>
    <xf numFmtId="0" fontId="5" fillId="0" borderId="0" xfId="0" applyFont="1" applyAlignment="1" applyProtection="1">
      <alignment vertical="center" wrapText="1"/>
      <protection hidden="1"/>
    </xf>
    <xf numFmtId="0" fontId="11" fillId="2" borderId="8"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8" fillId="0" borderId="8" xfId="0" applyFont="1" applyBorder="1" applyAlignment="1" applyProtection="1">
      <alignment horizontal="left"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3" fillId="0" borderId="8"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3" fillId="0" borderId="0" xfId="0" applyFont="1" applyAlignment="1" applyProtection="1">
      <alignment horizontal="right" vertical="top"/>
      <protection hidden="1"/>
    </xf>
    <xf numFmtId="0" fontId="3" fillId="0" borderId="9" xfId="0" applyFont="1" applyBorder="1" applyAlignment="1" applyProtection="1">
      <alignment horizontal="center" vertical="center"/>
      <protection locked="0" hidden="1"/>
    </xf>
    <xf numFmtId="0" fontId="0" fillId="0" borderId="8" xfId="0" applyBorder="1" applyProtection="1">
      <protection hidden="1"/>
    </xf>
    <xf numFmtId="0" fontId="3" fillId="0" borderId="0" xfId="0" applyFont="1" applyAlignment="1" applyProtection="1">
      <alignment horizontal="right"/>
      <protection hidden="1"/>
    </xf>
    <xf numFmtId="0" fontId="3" fillId="0" borderId="10" xfId="0" applyFont="1" applyBorder="1" applyAlignment="1" applyProtection="1">
      <alignment horizontal="right" vertical="center"/>
      <protection hidden="1"/>
    </xf>
    <xf numFmtId="0" fontId="3" fillId="0" borderId="8" xfId="0" applyFont="1" applyBorder="1" applyAlignment="1" applyProtection="1">
      <alignment horizontal="right"/>
      <protection hidden="1"/>
    </xf>
    <xf numFmtId="49" fontId="5" fillId="0" borderId="8" xfId="0" applyNumberFormat="1" applyFont="1" applyBorder="1" applyProtection="1">
      <protection hidden="1"/>
    </xf>
    <xf numFmtId="49" fontId="9" fillId="0" borderId="3" xfId="0" applyNumberFormat="1" applyFont="1" applyBorder="1" applyAlignment="1" applyProtection="1">
      <alignment horizontal="center" vertical="center" wrapText="1"/>
      <protection hidden="1"/>
    </xf>
    <xf numFmtId="49" fontId="9" fillId="0" borderId="12" xfId="0" applyNumberFormat="1" applyFont="1" applyBorder="1" applyAlignment="1" applyProtection="1">
      <alignment horizontal="center" vertical="center" wrapText="1"/>
      <protection hidden="1"/>
    </xf>
    <xf numFmtId="0" fontId="10" fillId="2" borderId="6" xfId="0" applyFont="1" applyFill="1" applyBorder="1" applyAlignment="1" applyProtection="1">
      <alignment horizontal="left" vertical="center" wrapText="1"/>
      <protection hidden="1"/>
    </xf>
    <xf numFmtId="0" fontId="10" fillId="2" borderId="7" xfId="0" applyFont="1" applyFill="1" applyBorder="1" applyAlignment="1" applyProtection="1">
      <alignment horizontal="left" vertical="center" wrapText="1"/>
      <protection hidden="1"/>
    </xf>
    <xf numFmtId="0" fontId="10" fillId="2" borderId="8" xfId="0" applyFont="1" applyFill="1" applyBorder="1" applyAlignment="1" applyProtection="1">
      <alignment horizontal="left" vertical="center" wrapText="1"/>
      <protection hidden="1"/>
    </xf>
    <xf numFmtId="0" fontId="10" fillId="2" borderId="0" xfId="0" applyFont="1" applyFill="1" applyAlignment="1" applyProtection="1">
      <alignment horizontal="left" vertical="center" wrapText="1"/>
      <protection hidden="1"/>
    </xf>
    <xf numFmtId="0" fontId="10" fillId="2" borderId="13" xfId="0" applyFont="1" applyFill="1" applyBorder="1" applyAlignment="1" applyProtection="1">
      <alignment horizontal="left" vertical="center" wrapText="1"/>
      <protection hidden="1"/>
    </xf>
    <xf numFmtId="0" fontId="10" fillId="2" borderId="14" xfId="0" applyFont="1" applyFill="1" applyBorder="1" applyAlignment="1" applyProtection="1">
      <alignment horizontal="left" vertical="center" wrapText="1"/>
      <protection hidden="1"/>
    </xf>
    <xf numFmtId="0" fontId="10" fillId="0" borderId="8" xfId="0" applyFont="1" applyBorder="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13" fillId="2" borderId="3" xfId="0" applyFont="1" applyFill="1" applyBorder="1" applyAlignment="1" applyProtection="1">
      <alignment vertical="center"/>
      <protection hidden="1"/>
    </xf>
    <xf numFmtId="0" fontId="13" fillId="2" borderId="12" xfId="0" applyFont="1" applyFill="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5" fillId="0" borderId="12"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protection locked="0" hidden="1"/>
    </xf>
    <xf numFmtId="0" fontId="3" fillId="0" borderId="12" xfId="0" applyFont="1" applyBorder="1" applyAlignment="1" applyProtection="1">
      <alignment horizontal="left" vertical="center" wrapText="1"/>
      <protection hidden="1"/>
    </xf>
    <xf numFmtId="0" fontId="13" fillId="2" borderId="3" xfId="0" applyFont="1" applyFill="1" applyBorder="1" applyAlignment="1" applyProtection="1">
      <alignment horizontal="center" vertical="center"/>
      <protection hidden="1"/>
    </xf>
    <xf numFmtId="0" fontId="3" fillId="0" borderId="3" xfId="0" applyFont="1" applyBorder="1" applyAlignment="1" applyProtection="1">
      <alignment horizontal="center"/>
      <protection locked="0" hidden="1"/>
    </xf>
    <xf numFmtId="0" fontId="5" fillId="0" borderId="8" xfId="0" applyFont="1" applyBorder="1" applyAlignment="1" applyProtection="1">
      <alignment horizontal="center" vertical="center" wrapText="1"/>
      <protection hidden="1"/>
    </xf>
    <xf numFmtId="178" fontId="27" fillId="0" borderId="3" xfId="49" applyFont="1" applyBorder="1" applyAlignment="1" applyProtection="1">
      <alignment horizontal="center" vertical="center" wrapText="1"/>
      <protection hidden="1"/>
    </xf>
    <xf numFmtId="178" fontId="27" fillId="0" borderId="12" xfId="49" applyFont="1" applyBorder="1" applyAlignment="1" applyProtection="1">
      <alignment horizontal="center" vertical="center" wrapText="1"/>
      <protection hidden="1"/>
    </xf>
    <xf numFmtId="178" fontId="5" fillId="0" borderId="0" xfId="49" applyFont="1" applyFill="1" applyBorder="1" applyAlignment="1" applyProtection="1">
      <alignment horizontal="center" vertical="center" wrapText="1"/>
      <protection hidden="1"/>
    </xf>
    <xf numFmtId="0" fontId="13" fillId="2" borderId="8"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49" fontId="21" fillId="0" borderId="8" xfId="0" applyNumberFormat="1" applyFont="1" applyBorder="1" applyAlignment="1" applyProtection="1">
      <alignment horizontal="center" vertical="center" wrapText="1"/>
      <protection hidden="1"/>
    </xf>
    <xf numFmtId="49" fontId="21" fillId="0" borderId="0" xfId="0" applyNumberFormat="1" applyFont="1" applyAlignment="1" applyProtection="1">
      <alignment horizontal="center" vertical="center" wrapText="1"/>
      <protection hidden="1"/>
    </xf>
    <xf numFmtId="0" fontId="3" fillId="0" borderId="0" xfId="0" applyFont="1" applyAlignment="1" applyProtection="1">
      <alignment wrapText="1"/>
      <protection hidden="1"/>
    </xf>
    <xf numFmtId="0" fontId="2" fillId="0" borderId="0" xfId="0" applyFont="1" applyAlignment="1" applyProtection="1">
      <alignment wrapText="1"/>
      <protection hidden="1"/>
    </xf>
    <xf numFmtId="0" fontId="14" fillId="0" borderId="0" xfId="0" applyFont="1" applyAlignment="1" applyProtection="1">
      <alignment horizontal="center" vertical="center" wrapText="1"/>
      <protection hidden="1"/>
    </xf>
    <xf numFmtId="0" fontId="5" fillId="0" borderId="0" xfId="0" applyFont="1" applyAlignment="1" applyProtection="1">
      <alignment horizontal="center" vertical="top" wrapText="1"/>
      <protection hidden="1"/>
    </xf>
    <xf numFmtId="0" fontId="5" fillId="0" borderId="11" xfId="0" applyFont="1" applyBorder="1" applyAlignment="1" applyProtection="1">
      <alignment vertical="center"/>
      <protection hidden="1"/>
    </xf>
    <xf numFmtId="0" fontId="5" fillId="0" borderId="4" xfId="0" applyFont="1" applyBorder="1" applyAlignment="1" applyProtection="1">
      <alignment horizontal="left" vertical="center"/>
      <protection hidden="1"/>
    </xf>
    <xf numFmtId="0" fontId="1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5" fillId="0" borderId="0" xfId="0" applyFont="1" applyAlignment="1" applyProtection="1">
      <alignment vertical="center"/>
      <protection hidden="1"/>
    </xf>
    <xf numFmtId="0" fontId="3" fillId="0" borderId="19"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locked="0" hidden="1"/>
    </xf>
    <xf numFmtId="0" fontId="3" fillId="0" borderId="21" xfId="0" applyFont="1" applyBorder="1" applyAlignment="1" applyProtection="1">
      <alignment horizontal="center" vertical="center" wrapText="1"/>
      <protection locked="0" hidden="1"/>
    </xf>
    <xf numFmtId="0" fontId="18" fillId="0" borderId="0" xfId="0" applyFont="1" applyAlignment="1" applyProtection="1">
      <alignment horizontal="center" vertical="center" wrapText="1"/>
      <protection hidden="1"/>
    </xf>
    <xf numFmtId="0" fontId="3" fillId="0" borderId="20" xfId="0" applyFont="1" applyBorder="1" applyAlignment="1" applyProtection="1">
      <alignment horizontal="right" vertical="center"/>
      <protection locked="0" hidden="1"/>
    </xf>
    <xf numFmtId="0" fontId="3" fillId="0" borderId="0" xfId="0" applyFont="1" applyAlignment="1" applyProtection="1">
      <alignment horizontal="center" wrapText="1"/>
      <protection hidden="1"/>
    </xf>
    <xf numFmtId="0" fontId="21" fillId="3" borderId="0" xfId="0" applyFont="1" applyFill="1" applyAlignment="1" applyProtection="1">
      <alignment vertical="center" wrapText="1"/>
      <protection hidden="1"/>
    </xf>
    <xf numFmtId="0" fontId="5" fillId="0" borderId="11" xfId="0" applyFont="1" applyBorder="1" applyAlignment="1" applyProtection="1">
      <alignment horizontal="left" vertical="center"/>
      <protection hidden="1"/>
    </xf>
    <xf numFmtId="58" fontId="3" fillId="0" borderId="4" xfId="0" applyNumberFormat="1"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5" fillId="0" borderId="15" xfId="0"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locked="0" hidden="1"/>
    </xf>
    <xf numFmtId="0" fontId="17" fillId="0" borderId="0" xfId="0" applyFont="1" applyAlignment="1" applyProtection="1">
      <alignment horizontal="center" vertical="center"/>
      <protection locked="0" hidden="1"/>
    </xf>
    <xf numFmtId="0" fontId="17" fillId="0" borderId="21" xfId="0" applyFont="1" applyBorder="1" applyAlignment="1" applyProtection="1">
      <alignment horizontal="center" vertical="center"/>
      <protection locked="0" hidden="1"/>
    </xf>
    <xf numFmtId="0" fontId="17" fillId="0" borderId="20" xfId="0" applyFont="1" applyBorder="1" applyAlignment="1" applyProtection="1">
      <alignment horizontal="center" vertical="center"/>
      <protection locked="0" hidden="1"/>
    </xf>
    <xf numFmtId="0" fontId="3" fillId="0" borderId="0" xfId="0" applyFont="1" applyAlignment="1" applyProtection="1">
      <alignment horizontal="right" vertical="center"/>
      <protection hidden="1"/>
    </xf>
    <xf numFmtId="0" fontId="3" fillId="0" borderId="22" xfId="0" applyFont="1" applyBorder="1" applyAlignment="1" applyProtection="1">
      <alignment horizontal="center" vertical="center"/>
      <protection locked="0" hidden="1"/>
    </xf>
    <xf numFmtId="0" fontId="18" fillId="0" borderId="0" xfId="0" applyFont="1" applyAlignment="1" applyProtection="1">
      <alignment vertical="center"/>
      <protection hidden="1"/>
    </xf>
    <xf numFmtId="58" fontId="28" fillId="2" borderId="0" xfId="0" applyNumberFormat="1" applyFont="1" applyFill="1" applyAlignment="1" applyProtection="1">
      <alignment horizontal="left" vertical="center"/>
      <protection hidden="1"/>
    </xf>
    <xf numFmtId="58" fontId="6" fillId="2" borderId="0" xfId="0" applyNumberFormat="1" applyFont="1" applyFill="1" applyAlignment="1" applyProtection="1">
      <alignment horizontal="center" vertical="center"/>
      <protection hidden="1"/>
    </xf>
    <xf numFmtId="58" fontId="7" fillId="2" borderId="0" xfId="0" applyNumberFormat="1" applyFont="1" applyFill="1" applyAlignment="1" applyProtection="1">
      <alignment horizontal="left" vertical="center"/>
      <protection hidden="1"/>
    </xf>
    <xf numFmtId="58" fontId="6" fillId="2" borderId="0" xfId="0" applyNumberFormat="1" applyFont="1" applyFill="1" applyAlignment="1" applyProtection="1">
      <alignment vertical="center"/>
      <protection hidden="1"/>
    </xf>
    <xf numFmtId="0" fontId="3" fillId="0" borderId="19" xfId="0" applyFont="1" applyBorder="1" applyAlignment="1" applyProtection="1">
      <alignment horizontal="left" vertical="center" wrapText="1"/>
      <protection hidden="1"/>
    </xf>
    <xf numFmtId="58" fontId="19" fillId="0" borderId="0" xfId="0" applyNumberFormat="1" applyFont="1" applyAlignment="1" applyProtection="1">
      <alignment horizontal="center" vertical="center"/>
      <protection hidden="1"/>
    </xf>
    <xf numFmtId="0" fontId="19" fillId="0" borderId="19" xfId="0" applyFont="1" applyBorder="1" applyAlignment="1" applyProtection="1">
      <alignment horizontal="center" vertical="center"/>
      <protection hidden="1"/>
    </xf>
    <xf numFmtId="58" fontId="3" fillId="0" borderId="0" xfId="0" applyNumberFormat="1" applyFont="1" applyAlignment="1" applyProtection="1">
      <alignment vertical="center"/>
      <protection hidden="1"/>
    </xf>
    <xf numFmtId="0" fontId="20" fillId="0" borderId="0" xfId="0" applyFont="1" applyAlignment="1" applyProtection="1">
      <alignment vertical="center"/>
      <protection hidden="1"/>
    </xf>
    <xf numFmtId="0" fontId="3" fillId="0" borderId="2" xfId="0" applyFont="1" applyBorder="1" applyAlignment="1" applyProtection="1">
      <alignment horizontal="center" vertical="center" wrapText="1"/>
      <protection locked="0" hidden="1"/>
    </xf>
    <xf numFmtId="0" fontId="3" fillId="0" borderId="20" xfId="0" applyFont="1" applyBorder="1" applyAlignment="1" applyProtection="1">
      <alignment horizontal="center" vertical="center" wrapText="1"/>
      <protection locked="0" hidden="1"/>
    </xf>
    <xf numFmtId="0" fontId="3" fillId="0" borderId="14" xfId="0" applyFont="1" applyBorder="1" applyAlignment="1" applyProtection="1">
      <alignment horizontal="center" vertical="center"/>
      <protection locked="0" hidden="1"/>
    </xf>
    <xf numFmtId="0" fontId="3" fillId="0" borderId="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14" xfId="0" applyFont="1" applyBorder="1" applyAlignment="1" applyProtection="1">
      <alignment horizontal="center" vertical="center"/>
      <protection hidden="1"/>
    </xf>
    <xf numFmtId="49" fontId="3" fillId="0" borderId="7" xfId="0" applyNumberFormat="1" applyFont="1" applyBorder="1" applyAlignment="1" applyProtection="1">
      <alignment horizontal="center" vertical="center" wrapText="1"/>
      <protection hidden="1"/>
    </xf>
    <xf numFmtId="49" fontId="9" fillId="0" borderId="4" xfId="0" applyNumberFormat="1" applyFont="1" applyBorder="1" applyAlignment="1" applyProtection="1">
      <alignment horizontal="center" vertical="center" wrapText="1"/>
      <protection hidden="1"/>
    </xf>
    <xf numFmtId="0" fontId="6" fillId="2" borderId="4" xfId="0" applyFont="1" applyFill="1" applyBorder="1" applyAlignment="1" applyProtection="1">
      <alignment horizontal="center" vertical="center"/>
      <protection hidden="1"/>
    </xf>
    <xf numFmtId="179" fontId="5" fillId="0" borderId="4" xfId="49" applyNumberFormat="1" applyFont="1" applyBorder="1" applyAlignment="1" applyProtection="1">
      <alignment horizontal="center" vertical="center"/>
      <protection hidden="1"/>
    </xf>
    <xf numFmtId="180" fontId="3" fillId="0" borderId="12" xfId="49" applyNumberFormat="1" applyFont="1" applyBorder="1" applyAlignment="1" applyProtection="1">
      <alignment horizontal="center" vertical="center"/>
      <protection hidden="1"/>
    </xf>
    <xf numFmtId="178" fontId="3" fillId="0" borderId="4" xfId="0" applyNumberFormat="1" applyFont="1" applyBorder="1" applyProtection="1">
      <protection hidden="1"/>
    </xf>
    <xf numFmtId="180" fontId="3" fillId="0" borderId="12" xfId="49" applyNumberFormat="1" applyFont="1" applyBorder="1" applyAlignment="1" applyProtection="1">
      <alignment horizontal="center" vertical="center" wrapText="1"/>
      <protection hidden="1"/>
    </xf>
    <xf numFmtId="178" fontId="5" fillId="0" borderId="0" xfId="49" applyFont="1" applyBorder="1" applyAlignment="1" applyProtection="1">
      <alignment vertical="center" wrapText="1"/>
      <protection hidden="1"/>
    </xf>
    <xf numFmtId="0" fontId="21" fillId="0" borderId="24" xfId="0" applyFont="1" applyBorder="1" applyAlignment="1" applyProtection="1">
      <alignment horizontal="right" vertical="center" wrapText="1"/>
      <protection hidden="1"/>
    </xf>
    <xf numFmtId="0" fontId="21" fillId="0" borderId="25" xfId="0" applyFont="1" applyBorder="1" applyAlignment="1" applyProtection="1">
      <alignment horizontal="right" vertical="center" wrapText="1"/>
      <protection hidden="1"/>
    </xf>
    <xf numFmtId="178" fontId="3" fillId="0" borderId="32" xfId="0" applyNumberFormat="1" applyFont="1" applyBorder="1" applyAlignment="1" applyProtection="1">
      <alignment wrapText="1"/>
      <protection hidden="1"/>
    </xf>
    <xf numFmtId="0" fontId="21" fillId="0" borderId="3" xfId="0" applyFont="1" applyBorder="1" applyAlignment="1" applyProtection="1">
      <alignment horizontal="right" vertical="center" wrapText="1"/>
      <protection hidden="1"/>
    </xf>
    <xf numFmtId="0" fontId="21" fillId="0" borderId="12" xfId="0" applyFont="1" applyBorder="1" applyAlignment="1" applyProtection="1">
      <alignment horizontal="right" vertical="center" wrapText="1"/>
      <protection hidden="1"/>
    </xf>
    <xf numFmtId="178" fontId="3" fillId="0" borderId="4" xfId="0" applyNumberFormat="1" applyFont="1" applyBorder="1" applyAlignment="1" applyProtection="1">
      <alignment wrapText="1"/>
      <protection hidden="1"/>
    </xf>
    <xf numFmtId="0" fontId="21" fillId="0" borderId="26" xfId="0" applyFont="1" applyBorder="1" applyAlignment="1" applyProtection="1">
      <alignment horizontal="right" vertical="center" wrapText="1"/>
      <protection hidden="1"/>
    </xf>
    <xf numFmtId="0" fontId="21" fillId="0" borderId="27" xfId="0" applyFont="1" applyBorder="1" applyAlignment="1" applyProtection="1">
      <alignment horizontal="right" vertical="center" wrapText="1"/>
      <protection hidden="1"/>
    </xf>
    <xf numFmtId="178" fontId="3" fillId="0" borderId="33" xfId="0" applyNumberFormat="1" applyFont="1" applyBorder="1" applyAlignment="1" applyProtection="1">
      <alignment wrapText="1"/>
      <protection hidden="1"/>
    </xf>
    <xf numFmtId="0" fontId="4" fillId="2" borderId="28" xfId="0" applyFont="1" applyFill="1" applyBorder="1" applyAlignment="1" applyProtection="1">
      <alignment horizontal="center" vertical="center" wrapText="1"/>
      <protection hidden="1"/>
    </xf>
    <xf numFmtId="0" fontId="17" fillId="0" borderId="29" xfId="0" applyFont="1" applyBorder="1" applyAlignment="1" applyProtection="1">
      <alignment horizontal="center" vertical="center" textRotation="180"/>
      <protection hidden="1"/>
    </xf>
    <xf numFmtId="0" fontId="17" fillId="0" borderId="30" xfId="0" applyFont="1" applyBorder="1" applyAlignment="1" applyProtection="1">
      <alignment horizontal="center" vertical="center" textRotation="180"/>
      <protection hidden="1"/>
    </xf>
    <xf numFmtId="49" fontId="3" fillId="0" borderId="0" xfId="0" applyNumberFormat="1" applyFont="1" applyAlignment="1" applyProtection="1">
      <alignment horizontal="center" vertical="center"/>
      <protection hidden="1"/>
    </xf>
    <xf numFmtId="49" fontId="5" fillId="0" borderId="0" xfId="0" applyNumberFormat="1" applyFont="1" applyAlignment="1" applyProtection="1">
      <alignment horizontal="center" vertical="center"/>
      <protection hidden="1"/>
    </xf>
    <xf numFmtId="49" fontId="5" fillId="0" borderId="0" xfId="0" applyNumberFormat="1" applyFont="1" applyAlignment="1" applyProtection="1">
      <alignment horizontal="center" vertical="center" wrapText="1"/>
      <protection hidden="1"/>
    </xf>
    <xf numFmtId="49" fontId="5" fillId="0" borderId="12" xfId="0" applyNumberFormat="1" applyFont="1" applyBorder="1" applyAlignment="1" applyProtection="1">
      <alignment horizontal="center" vertical="center"/>
      <protection locked="0" hidden="1"/>
    </xf>
    <xf numFmtId="49" fontId="21" fillId="0" borderId="0" xfId="0" applyNumberFormat="1" applyFont="1" applyAlignment="1" applyProtection="1">
      <alignment horizontal="center" vertical="center"/>
      <protection hidden="1"/>
    </xf>
    <xf numFmtId="49" fontId="3" fillId="0" borderId="8" xfId="0" applyNumberFormat="1" applyFont="1" applyBorder="1" applyAlignment="1" applyProtection="1">
      <alignment horizontal="justify" vertical="center" wrapText="1"/>
      <protection hidden="1"/>
    </xf>
    <xf numFmtId="49" fontId="3" fillId="0" borderId="0" xfId="0" applyNumberFormat="1" applyFont="1" applyAlignment="1" applyProtection="1">
      <alignment horizontal="justify" vertical="center" wrapText="1"/>
      <protection hidden="1"/>
    </xf>
    <xf numFmtId="0" fontId="3" fillId="0" borderId="8" xfId="0" applyFont="1" applyBorder="1" applyAlignment="1" applyProtection="1">
      <alignment horizontal="justify" vertical="center" wrapText="1"/>
      <protection hidden="1"/>
    </xf>
    <xf numFmtId="0" fontId="3" fillId="0" borderId="0" xfId="0" applyFont="1" applyAlignment="1" applyProtection="1">
      <alignment horizontal="justify" vertical="center" wrapText="1"/>
      <protection hidden="1"/>
    </xf>
    <xf numFmtId="0" fontId="24" fillId="0" borderId="13" xfId="49" applyNumberFormat="1" applyFont="1" applyFill="1" applyBorder="1" applyAlignment="1" applyProtection="1">
      <alignment horizontal="center" vertical="center" wrapText="1"/>
      <protection hidden="1"/>
    </xf>
    <xf numFmtId="0" fontId="24" fillId="0" borderId="14" xfId="49" applyNumberFormat="1"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top" wrapText="1"/>
      <protection hidden="1"/>
    </xf>
    <xf numFmtId="0" fontId="11" fillId="2" borderId="7" xfId="0" applyFont="1" applyFill="1" applyBorder="1" applyAlignment="1" applyProtection="1">
      <alignment horizontal="center" vertical="top" wrapText="1"/>
      <protection hidden="1"/>
    </xf>
    <xf numFmtId="49" fontId="25" fillId="0" borderId="1" xfId="0" applyNumberFormat="1" applyFont="1" applyBorder="1" applyAlignment="1" applyProtection="1">
      <alignment horizontal="center" vertical="center" wrapText="1"/>
      <protection hidden="1"/>
    </xf>
    <xf numFmtId="49" fontId="25" fillId="0" borderId="2" xfId="0" applyNumberFormat="1" applyFont="1" applyBorder="1" applyAlignment="1" applyProtection="1">
      <alignment horizontal="center" vertical="center" wrapText="1"/>
      <protection hidden="1"/>
    </xf>
    <xf numFmtId="49" fontId="25" fillId="0" borderId="8" xfId="6" applyNumberFormat="1" applyFont="1" applyBorder="1" applyAlignment="1" applyProtection="1">
      <alignment horizontal="center" vertical="center" wrapText="1"/>
      <protection hidden="1"/>
    </xf>
    <xf numFmtId="49" fontId="25" fillId="0" borderId="0" xfId="0" applyNumberFormat="1" applyFont="1" applyAlignment="1" applyProtection="1">
      <alignment horizontal="center" vertical="center" wrapText="1"/>
      <protection hidden="1"/>
    </xf>
    <xf numFmtId="49" fontId="26" fillId="0" borderId="21" xfId="0" applyNumberFormat="1" applyFont="1" applyBorder="1" applyAlignment="1" applyProtection="1">
      <alignment horizontal="center" vertical="center" wrapText="1"/>
      <protection hidden="1"/>
    </xf>
    <xf numFmtId="49" fontId="26" fillId="0" borderId="20" xfId="0" applyNumberFormat="1" applyFont="1" applyBorder="1" applyAlignment="1" applyProtection="1">
      <alignment horizontal="center" vertical="center" wrapText="1"/>
      <protection hidden="1"/>
    </xf>
    <xf numFmtId="0" fontId="5" fillId="0" borderId="15" xfId="0" applyFont="1" applyBorder="1" applyAlignment="1" applyProtection="1">
      <alignment horizontal="center" vertical="center"/>
      <protection locked="0" hidden="1"/>
    </xf>
    <xf numFmtId="49" fontId="5" fillId="0" borderId="35" xfId="0" applyNumberFormat="1" applyFont="1" applyBorder="1" applyAlignment="1" applyProtection="1">
      <alignment horizontal="center" vertical="center"/>
      <protection locked="0" hidden="1"/>
    </xf>
    <xf numFmtId="49" fontId="5" fillId="0" borderId="36" xfId="0" applyNumberFormat="1" applyFont="1" applyBorder="1" applyAlignment="1" applyProtection="1">
      <alignment horizontal="center" vertical="center"/>
      <protection locked="0" hidden="1"/>
    </xf>
    <xf numFmtId="49" fontId="5" fillId="0" borderId="37" xfId="0" applyNumberFormat="1" applyFont="1" applyBorder="1" applyAlignment="1" applyProtection="1">
      <alignment horizontal="center" vertical="center"/>
      <protection locked="0" hidden="1"/>
    </xf>
    <xf numFmtId="0" fontId="5" fillId="0" borderId="38" xfId="0" applyFont="1" applyBorder="1" applyAlignment="1" applyProtection="1">
      <alignment horizontal="center" vertical="center"/>
      <protection locked="0" hidden="1"/>
    </xf>
    <xf numFmtId="0" fontId="5" fillId="0" borderId="39" xfId="0" applyFont="1" applyBorder="1" applyAlignment="1" applyProtection="1">
      <alignment horizontal="center" vertical="center"/>
      <protection locked="0" hidden="1"/>
    </xf>
    <xf numFmtId="0" fontId="5" fillId="0" borderId="40" xfId="0" applyFont="1" applyBorder="1" applyAlignment="1" applyProtection="1">
      <alignment horizontal="center" vertical="center"/>
      <protection locked="0" hidden="1"/>
    </xf>
    <xf numFmtId="0" fontId="5" fillId="0" borderId="41" xfId="0" applyFont="1" applyBorder="1" applyAlignment="1" applyProtection="1">
      <alignment horizontal="center" vertical="center"/>
      <protection locked="0" hidden="1"/>
    </xf>
    <xf numFmtId="0" fontId="5" fillId="0" borderId="42" xfId="0" applyFont="1" applyBorder="1" applyAlignment="1" applyProtection="1">
      <alignment horizontal="center" vertical="center"/>
      <protection locked="0" hidden="1"/>
    </xf>
    <xf numFmtId="0" fontId="5" fillId="0" borderId="43" xfId="0" applyFont="1" applyBorder="1" applyAlignment="1" applyProtection="1">
      <alignment horizontal="center" vertical="center"/>
      <protection locked="0" hidden="1"/>
    </xf>
    <xf numFmtId="0" fontId="5" fillId="0" borderId="44" xfId="0" applyFont="1" applyBorder="1" applyAlignment="1" applyProtection="1">
      <alignment horizontal="center" vertical="center"/>
      <protection locked="0" hidden="1"/>
    </xf>
    <xf numFmtId="0" fontId="5" fillId="0" borderId="45" xfId="0" applyFont="1" applyBorder="1" applyAlignment="1" applyProtection="1">
      <alignment horizontal="center" vertical="center"/>
      <protection locked="0" hidden="1"/>
    </xf>
    <xf numFmtId="0" fontId="5" fillId="0" borderId="46" xfId="0" applyFont="1" applyBorder="1" applyAlignment="1" applyProtection="1">
      <alignment horizontal="center" vertical="center"/>
      <protection locked="0" hidden="1"/>
    </xf>
    <xf numFmtId="49" fontId="5" fillId="0" borderId="38" xfId="0" applyNumberFormat="1" applyFont="1" applyBorder="1" applyAlignment="1" applyProtection="1">
      <alignment horizontal="center" vertical="center"/>
      <protection locked="0" hidden="1"/>
    </xf>
    <xf numFmtId="49" fontId="5" fillId="0" borderId="39" xfId="0" applyNumberFormat="1" applyFont="1" applyBorder="1" applyAlignment="1" applyProtection="1">
      <alignment horizontal="center" vertical="center"/>
      <protection locked="0" hidden="1"/>
    </xf>
    <xf numFmtId="49" fontId="5" fillId="0" borderId="40" xfId="0" applyNumberFormat="1" applyFont="1" applyBorder="1" applyAlignment="1" applyProtection="1">
      <alignment horizontal="center" vertical="center"/>
      <protection locked="0" hidden="1"/>
    </xf>
    <xf numFmtId="49" fontId="5" fillId="0" borderId="41" xfId="0" applyNumberFormat="1" applyFont="1" applyBorder="1" applyAlignment="1" applyProtection="1">
      <alignment horizontal="center" vertical="center"/>
      <protection locked="0" hidden="1"/>
    </xf>
    <xf numFmtId="49" fontId="5" fillId="0" borderId="42" xfId="0" applyNumberFormat="1" applyFont="1" applyBorder="1" applyAlignment="1" applyProtection="1">
      <alignment horizontal="center" vertical="center"/>
      <protection locked="0" hidden="1"/>
    </xf>
    <xf numFmtId="49" fontId="5" fillId="0" borderId="43" xfId="0" applyNumberFormat="1" applyFont="1" applyBorder="1" applyAlignment="1" applyProtection="1">
      <alignment horizontal="center" vertical="center"/>
      <protection locked="0" hidden="1"/>
    </xf>
    <xf numFmtId="49" fontId="5" fillId="0" borderId="19" xfId="0" applyNumberFormat="1" applyFont="1" applyBorder="1" applyAlignment="1" applyProtection="1">
      <alignment horizontal="center" vertical="center"/>
      <protection hidden="1"/>
    </xf>
    <xf numFmtId="49" fontId="5" fillId="0" borderId="15" xfId="0" applyNumberFormat="1" applyFont="1" applyBorder="1" applyAlignment="1" applyProtection="1">
      <alignment horizontal="center" vertical="center"/>
      <protection locked="0" hidden="1"/>
    </xf>
    <xf numFmtId="49" fontId="5" fillId="0" borderId="47" xfId="0" applyNumberFormat="1" applyFont="1" applyBorder="1" applyAlignment="1" applyProtection="1">
      <alignment horizontal="center" vertical="center"/>
      <protection locked="0" hidden="1"/>
    </xf>
    <xf numFmtId="0" fontId="5" fillId="0" borderId="12" xfId="0" applyFont="1" applyBorder="1" applyAlignment="1" applyProtection="1">
      <alignment horizontal="center" vertical="center"/>
      <protection locked="0" hidden="1"/>
    </xf>
    <xf numFmtId="49" fontId="5" fillId="0" borderId="19" xfId="0" applyNumberFormat="1" applyFont="1" applyBorder="1" applyAlignment="1" applyProtection="1">
      <alignment horizontal="center" vertical="center" wrapText="1"/>
      <protection hidden="1"/>
    </xf>
    <xf numFmtId="49" fontId="3" fillId="0" borderId="19" xfId="0" applyNumberFormat="1" applyFont="1" applyBorder="1" applyAlignment="1" applyProtection="1">
      <alignment horizontal="justify" vertical="center" wrapText="1"/>
      <protection hidden="1"/>
    </xf>
    <xf numFmtId="0" fontId="3" fillId="0" borderId="19" xfId="0" applyFont="1" applyBorder="1" applyAlignment="1" applyProtection="1">
      <alignment horizontal="justify" vertical="center" wrapText="1"/>
      <protection hidden="1"/>
    </xf>
    <xf numFmtId="0" fontId="24" fillId="0" borderId="48" xfId="49" applyNumberFormat="1" applyFont="1" applyFill="1" applyBorder="1" applyAlignment="1" applyProtection="1">
      <alignment horizontal="center" vertical="center" wrapText="1"/>
      <protection hidden="1"/>
    </xf>
    <xf numFmtId="0" fontId="11" fillId="2" borderId="49" xfId="0" applyFont="1" applyFill="1" applyBorder="1" applyAlignment="1" applyProtection="1">
      <alignment horizontal="center" vertical="top" wrapText="1"/>
      <protection hidden="1"/>
    </xf>
    <xf numFmtId="49" fontId="25" fillId="0" borderId="19" xfId="0" applyNumberFormat="1" applyFont="1" applyBorder="1" applyAlignment="1" applyProtection="1">
      <alignment horizontal="center" vertical="center" wrapText="1"/>
      <protection hidden="1"/>
    </xf>
    <xf numFmtId="0" fontId="29" fillId="0" borderId="0" xfId="0" applyFont="1" applyAlignment="1" applyProtection="1">
      <alignment horizontal="center" vertical="center" textRotation="180"/>
      <protection hidden="1"/>
    </xf>
    <xf numFmtId="0" fontId="17" fillId="0" borderId="34" xfId="0" applyFont="1" applyBorder="1" applyAlignment="1" applyProtection="1">
      <alignment horizontal="center" vertical="center" textRotation="180"/>
      <protection hidden="1"/>
    </xf>
    <xf numFmtId="0" fontId="1" fillId="0" borderId="0" xfId="50"/>
    <xf numFmtId="0" fontId="30" fillId="0" borderId="0" xfId="50" applyFont="1" applyAlignment="1" applyProtection="1">
      <alignment horizontal="center" vertical="center" wrapText="1"/>
      <protection hidden="1"/>
    </xf>
    <xf numFmtId="0" fontId="30" fillId="0" borderId="20" xfId="50" applyFont="1" applyBorder="1" applyAlignment="1" applyProtection="1">
      <alignment horizontal="center" vertical="center" wrapText="1"/>
      <protection hidden="1"/>
    </xf>
    <xf numFmtId="0" fontId="5" fillId="0" borderId="4" xfId="50" applyFont="1" applyBorder="1" applyAlignment="1" applyProtection="1">
      <alignment vertical="center"/>
      <protection hidden="1"/>
    </xf>
    <xf numFmtId="0" fontId="5" fillId="0" borderId="5" xfId="50" applyFont="1" applyBorder="1" applyAlignment="1" applyProtection="1">
      <alignment vertical="center"/>
      <protection hidden="1"/>
    </xf>
    <xf numFmtId="0" fontId="6" fillId="2" borderId="8" xfId="50" applyFont="1" applyFill="1" applyBorder="1" applyAlignment="1" applyProtection="1">
      <alignment horizontal="right" vertical="center"/>
      <protection hidden="1"/>
    </xf>
    <xf numFmtId="0" fontId="6" fillId="2" borderId="0" xfId="50" applyFont="1" applyFill="1" applyAlignment="1" applyProtection="1">
      <alignment horizontal="right" vertical="center"/>
      <protection hidden="1"/>
    </xf>
    <xf numFmtId="0" fontId="31" fillId="0" borderId="6" xfId="50" applyFont="1" applyBorder="1" applyAlignment="1" applyProtection="1">
      <alignment horizontal="center" vertical="center" wrapText="1"/>
      <protection hidden="1"/>
    </xf>
    <xf numFmtId="0" fontId="31" fillId="0" borderId="7" xfId="50" applyFont="1" applyBorder="1" applyAlignment="1" applyProtection="1">
      <alignment horizontal="center" vertical="center" wrapText="1"/>
      <protection hidden="1"/>
    </xf>
    <xf numFmtId="49" fontId="3" fillId="0" borderId="8" xfId="50" applyNumberFormat="1" applyFont="1" applyBorder="1" applyProtection="1">
      <protection hidden="1"/>
    </xf>
    <xf numFmtId="0" fontId="13" fillId="2" borderId="13" xfId="50" applyFont="1" applyFill="1" applyBorder="1" applyAlignment="1" applyProtection="1">
      <alignment horizontal="left" vertical="center" wrapText="1"/>
      <protection hidden="1"/>
    </xf>
    <xf numFmtId="0" fontId="13" fillId="2" borderId="14" xfId="50" applyFont="1" applyFill="1" applyBorder="1" applyAlignment="1" applyProtection="1">
      <alignment horizontal="left" vertical="center" wrapText="1"/>
      <protection hidden="1"/>
    </xf>
    <xf numFmtId="0" fontId="11" fillId="0" borderId="8" xfId="50" applyFont="1" applyBorder="1" applyAlignment="1" applyProtection="1">
      <alignment horizontal="center" vertical="center" wrapText="1"/>
      <protection hidden="1"/>
    </xf>
    <xf numFmtId="0" fontId="11" fillId="0" borderId="0" xfId="50" applyFont="1" applyAlignment="1" applyProtection="1">
      <alignment horizontal="center" vertical="center" wrapText="1"/>
      <protection hidden="1"/>
    </xf>
    <xf numFmtId="0" fontId="13" fillId="2" borderId="8" xfId="50" applyFont="1" applyFill="1" applyBorder="1" applyAlignment="1" applyProtection="1">
      <alignment vertical="center"/>
      <protection hidden="1"/>
    </xf>
    <xf numFmtId="0" fontId="19" fillId="0" borderId="50" xfId="50" applyFont="1" applyBorder="1" applyAlignment="1" applyProtection="1">
      <alignment horizontal="center" vertical="center"/>
      <protection hidden="1"/>
    </xf>
    <xf numFmtId="0" fontId="5" fillId="0" borderId="51" xfId="50" applyFont="1" applyBorder="1" applyAlignment="1" applyProtection="1">
      <alignment horizontal="center" vertical="center" wrapText="1"/>
      <protection hidden="1"/>
    </xf>
    <xf numFmtId="0" fontId="32" fillId="0" borderId="3" xfId="50" applyFont="1" applyBorder="1" applyAlignment="1" applyProtection="1">
      <alignment horizontal="center" vertical="center"/>
      <protection locked="0" hidden="1"/>
    </xf>
    <xf numFmtId="0" fontId="1" fillId="0" borderId="12" xfId="50" applyBorder="1" applyAlignment="1" applyProtection="1">
      <alignment horizontal="left" vertical="center" wrapText="1"/>
      <protection hidden="1"/>
    </xf>
    <xf numFmtId="0" fontId="32" fillId="0" borderId="52" xfId="50" applyFont="1" applyBorder="1" applyAlignment="1" applyProtection="1">
      <alignment horizontal="center" vertical="center"/>
      <protection locked="0" hidden="1"/>
    </xf>
    <xf numFmtId="0" fontId="1" fillId="0" borderId="23" xfId="50" applyBorder="1" applyAlignment="1" applyProtection="1">
      <alignment horizontal="left" vertical="center" wrapText="1"/>
      <protection hidden="1"/>
    </xf>
    <xf numFmtId="0" fontId="33" fillId="2" borderId="8" xfId="50" applyFont="1" applyFill="1" applyBorder="1" applyAlignment="1" applyProtection="1">
      <alignment horizontal="center" vertical="center"/>
      <protection hidden="1"/>
    </xf>
    <xf numFmtId="0" fontId="1" fillId="0" borderId="51" xfId="50" applyBorder="1" applyAlignment="1" applyProtection="1">
      <alignment horizontal="left" vertical="center" wrapText="1"/>
      <protection hidden="1"/>
    </xf>
    <xf numFmtId="0" fontId="13" fillId="2" borderId="53" xfId="50" applyFont="1" applyFill="1" applyBorder="1" applyAlignment="1" applyProtection="1">
      <alignment horizontal="center" vertical="center"/>
      <protection hidden="1"/>
    </xf>
    <xf numFmtId="0" fontId="13" fillId="2" borderId="5" xfId="50" applyFont="1" applyFill="1" applyBorder="1" applyAlignment="1" applyProtection="1">
      <alignment horizontal="center" vertical="center"/>
      <protection hidden="1"/>
    </xf>
    <xf numFmtId="0" fontId="28" fillId="2" borderId="53" xfId="50" applyFont="1" applyFill="1" applyBorder="1" applyAlignment="1" applyProtection="1">
      <alignment horizontal="center" vertical="center"/>
      <protection hidden="1"/>
    </xf>
    <xf numFmtId="0" fontId="28" fillId="2" borderId="5" xfId="50" applyFont="1" applyFill="1" applyBorder="1" applyAlignment="1" applyProtection="1">
      <alignment horizontal="center" vertical="center"/>
      <protection hidden="1"/>
    </xf>
    <xf numFmtId="0" fontId="19" fillId="0" borderId="3" xfId="50" applyFont="1" applyBorder="1" applyAlignment="1" applyProtection="1">
      <alignment horizontal="center" vertical="center"/>
      <protection hidden="1"/>
    </xf>
    <xf numFmtId="0" fontId="1" fillId="0" borderId="12" xfId="50" applyBorder="1" applyAlignment="1" applyProtection="1">
      <alignment horizontal="left" vertical="top" wrapText="1"/>
      <protection hidden="1"/>
    </xf>
    <xf numFmtId="0" fontId="5" fillId="0" borderId="8" xfId="50" applyFont="1" applyBorder="1" applyAlignment="1" applyProtection="1">
      <alignment horizontal="left" vertical="center" wrapText="1"/>
      <protection hidden="1"/>
    </xf>
    <xf numFmtId="0" fontId="5" fillId="0" borderId="0" xfId="50" applyFont="1" applyAlignment="1" applyProtection="1">
      <alignment horizontal="left" vertical="center" wrapText="1"/>
      <protection hidden="1"/>
    </xf>
    <xf numFmtId="0" fontId="5" fillId="0" borderId="11" xfId="50" applyFont="1" applyBorder="1" applyAlignment="1" applyProtection="1">
      <alignment vertical="center"/>
      <protection hidden="1"/>
    </xf>
    <xf numFmtId="0" fontId="5" fillId="0" borderId="0" xfId="50" applyFont="1" applyAlignment="1" applyProtection="1">
      <alignment horizontal="right" vertical="center"/>
      <protection hidden="1"/>
    </xf>
    <xf numFmtId="0" fontId="34" fillId="0" borderId="0" xfId="50" applyFont="1" applyAlignment="1" applyProtection="1">
      <alignment horizontal="center" wrapText="1"/>
      <protection hidden="1"/>
    </xf>
    <xf numFmtId="0" fontId="14" fillId="0" borderId="0" xfId="50" applyFont="1" applyAlignment="1" applyProtection="1">
      <alignment vertical="center" wrapText="1"/>
      <protection hidden="1"/>
    </xf>
    <xf numFmtId="0" fontId="5" fillId="0" borderId="0" xfId="50" applyFont="1" applyAlignment="1" applyProtection="1">
      <alignment vertical="top" wrapText="1"/>
      <protection hidden="1"/>
    </xf>
    <xf numFmtId="58" fontId="6" fillId="2" borderId="0" xfId="50" applyNumberFormat="1" applyFont="1" applyFill="1" applyAlignment="1" applyProtection="1">
      <alignment horizontal="center" vertical="center"/>
      <protection hidden="1"/>
    </xf>
    <xf numFmtId="0" fontId="35" fillId="0" borderId="0" xfId="50" applyFont="1" applyAlignment="1" applyProtection="1">
      <alignment vertical="center"/>
      <protection hidden="1"/>
    </xf>
    <xf numFmtId="0" fontId="19" fillId="0" borderId="19" xfId="50" applyFont="1" applyBorder="1" applyAlignment="1" applyProtection="1">
      <alignment horizontal="center" vertical="center"/>
      <protection hidden="1"/>
    </xf>
    <xf numFmtId="0" fontId="31" fillId="0" borderId="49" xfId="50" applyFont="1" applyBorder="1" applyAlignment="1" applyProtection="1">
      <alignment horizontal="center" vertical="center" wrapText="1"/>
      <protection hidden="1"/>
    </xf>
    <xf numFmtId="179" fontId="5" fillId="0" borderId="54" xfId="49" applyNumberFormat="1" applyFont="1" applyBorder="1" applyAlignment="1" applyProtection="1">
      <alignment horizontal="center" vertical="center"/>
      <protection hidden="1"/>
    </xf>
    <xf numFmtId="181" fontId="3" fillId="0" borderId="12" xfId="50" applyNumberFormat="1" applyFont="1" applyBorder="1" applyAlignment="1" applyProtection="1">
      <alignment horizontal="justify" vertical="center"/>
      <protection hidden="1"/>
    </xf>
    <xf numFmtId="181" fontId="3" fillId="0" borderId="12" xfId="49" applyNumberFormat="1" applyFont="1" applyBorder="1" applyAlignment="1" applyProtection="1">
      <alignment horizontal="center" vertical="center" wrapText="1"/>
      <protection hidden="1"/>
    </xf>
    <xf numFmtId="178" fontId="3" fillId="0" borderId="4" xfId="49" applyFont="1" applyBorder="1" applyAlignment="1" applyProtection="1">
      <alignment horizontal="center" vertical="center"/>
      <protection hidden="1"/>
    </xf>
    <xf numFmtId="181" fontId="3" fillId="0" borderId="23" xfId="50" applyNumberFormat="1" applyFont="1" applyBorder="1" applyAlignment="1" applyProtection="1">
      <alignment horizontal="justify" vertical="center"/>
      <protection hidden="1"/>
    </xf>
    <xf numFmtId="181" fontId="3" fillId="0" borderId="23" xfId="49" applyNumberFormat="1" applyFont="1" applyBorder="1" applyAlignment="1" applyProtection="1">
      <alignment horizontal="center" vertical="center" wrapText="1"/>
      <protection hidden="1"/>
    </xf>
    <xf numFmtId="178" fontId="3" fillId="0" borderId="31" xfId="49" applyFont="1" applyBorder="1" applyAlignment="1" applyProtection="1">
      <alignment horizontal="center" vertical="center" wrapText="1"/>
      <protection hidden="1"/>
    </xf>
    <xf numFmtId="178" fontId="6" fillId="2" borderId="0" xfId="50" applyNumberFormat="1" applyFont="1" applyFill="1" applyAlignment="1" applyProtection="1">
      <alignment horizontal="center" vertical="center"/>
      <protection hidden="1"/>
    </xf>
    <xf numFmtId="181" fontId="3" fillId="0" borderId="51" xfId="50" applyNumberFormat="1" applyFont="1" applyBorder="1" applyAlignment="1" applyProtection="1">
      <alignment horizontal="justify" vertical="center"/>
      <protection hidden="1"/>
    </xf>
    <xf numFmtId="181" fontId="3" fillId="0" borderId="51" xfId="49" applyNumberFormat="1" applyFont="1" applyBorder="1" applyAlignment="1" applyProtection="1">
      <alignment horizontal="center" vertical="center" wrapText="1"/>
      <protection hidden="1"/>
    </xf>
    <xf numFmtId="178" fontId="3" fillId="0" borderId="54" xfId="49" applyFont="1" applyBorder="1" applyAlignment="1" applyProtection="1">
      <alignment horizontal="center" vertical="center" wrapText="1"/>
      <protection hidden="1"/>
    </xf>
    <xf numFmtId="178" fontId="3" fillId="0" borderId="4" xfId="49" applyFont="1" applyBorder="1" applyAlignment="1" applyProtection="1">
      <alignment horizontal="center" vertical="center" wrapText="1"/>
      <protection hidden="1"/>
    </xf>
    <xf numFmtId="0" fontId="13" fillId="2" borderId="55" xfId="50" applyFont="1" applyFill="1" applyBorder="1" applyAlignment="1" applyProtection="1">
      <alignment horizontal="center" vertical="center"/>
      <protection hidden="1"/>
    </xf>
    <xf numFmtId="0" fontId="28" fillId="2" borderId="55" xfId="50" applyFont="1" applyFill="1" applyBorder="1" applyAlignment="1" applyProtection="1">
      <alignment horizontal="center" vertical="center"/>
      <protection hidden="1"/>
    </xf>
    <xf numFmtId="178" fontId="3" fillId="0" borderId="31" xfId="50" applyNumberFormat="1" applyFont="1" applyBorder="1" applyAlignment="1" applyProtection="1">
      <alignment horizontal="center" vertical="center" wrapText="1"/>
      <protection hidden="1"/>
    </xf>
    <xf numFmtId="182" fontId="3" fillId="0" borderId="0" xfId="50" applyNumberFormat="1" applyFont="1" applyAlignment="1" applyProtection="1">
      <alignment vertical="center" wrapText="1"/>
      <protection hidden="1"/>
    </xf>
    <xf numFmtId="0" fontId="36" fillId="0" borderId="29" xfId="50" applyFont="1" applyBorder="1" applyAlignment="1" applyProtection="1">
      <alignment horizontal="center" vertical="center" textRotation="180" wrapText="1"/>
      <protection hidden="1"/>
    </xf>
    <xf numFmtId="0" fontId="36" fillId="0" borderId="30" xfId="50" applyFont="1" applyBorder="1" applyAlignment="1" applyProtection="1">
      <alignment horizontal="center" vertical="center" textRotation="180" wrapText="1"/>
      <protection hidden="1"/>
    </xf>
    <xf numFmtId="0" fontId="37" fillId="2" borderId="8" xfId="50" applyFont="1" applyFill="1" applyBorder="1" applyAlignment="1" applyProtection="1">
      <alignment horizontal="center" wrapText="1"/>
      <protection hidden="1"/>
    </xf>
    <xf numFmtId="0" fontId="37" fillId="2" borderId="0" xfId="50" applyFont="1" applyFill="1" applyAlignment="1" applyProtection="1">
      <alignment horizontal="center" wrapText="1"/>
      <protection hidden="1"/>
    </xf>
    <xf numFmtId="0" fontId="3" fillId="0" borderId="8" xfId="50" applyFont="1" applyBorder="1" applyProtection="1">
      <protection hidden="1"/>
    </xf>
    <xf numFmtId="49" fontId="3" fillId="0" borderId="3" xfId="50" applyNumberFormat="1" applyFont="1" applyBorder="1" applyAlignment="1" applyProtection="1">
      <alignment horizontal="justify" vertical="center" wrapText="1"/>
      <protection hidden="1"/>
    </xf>
    <xf numFmtId="49" fontId="3" fillId="0" borderId="12" xfId="50" applyNumberFormat="1" applyFont="1" applyBorder="1" applyAlignment="1" applyProtection="1">
      <alignment horizontal="justify" vertical="center" wrapText="1"/>
      <protection hidden="1"/>
    </xf>
    <xf numFmtId="0" fontId="3" fillId="0" borderId="3" xfId="50" applyFont="1" applyBorder="1" applyAlignment="1" applyProtection="1">
      <alignment horizontal="justify" vertical="center" wrapText="1"/>
      <protection hidden="1"/>
    </xf>
    <xf numFmtId="0" fontId="3" fillId="0" borderId="12" xfId="50" applyFont="1" applyBorder="1" applyAlignment="1" applyProtection="1">
      <alignment horizontal="justify" vertical="center" wrapText="1"/>
      <protection hidden="1"/>
    </xf>
    <xf numFmtId="0" fontId="3" fillId="0" borderId="53" xfId="0" applyFont="1" applyBorder="1" applyAlignment="1" applyProtection="1">
      <alignment horizontal="justify" vertical="center" wrapText="1"/>
      <protection hidden="1"/>
    </xf>
    <xf numFmtId="0" fontId="3" fillId="0" borderId="5" xfId="0" applyFont="1" applyBorder="1" applyAlignment="1" applyProtection="1">
      <alignment horizontal="justify" vertical="center" wrapText="1"/>
      <protection hidden="1"/>
    </xf>
    <xf numFmtId="0" fontId="38" fillId="0" borderId="13" xfId="50" applyFont="1" applyBorder="1" applyAlignment="1" applyProtection="1">
      <alignment horizontal="center" vertical="top" wrapText="1"/>
      <protection hidden="1"/>
    </xf>
    <xf numFmtId="0" fontId="38" fillId="0" borderId="14" xfId="50" applyFont="1" applyBorder="1" applyAlignment="1" applyProtection="1">
      <alignment horizontal="center" vertical="top" wrapText="1"/>
      <protection hidden="1"/>
    </xf>
    <xf numFmtId="0" fontId="13" fillId="2" borderId="6" xfId="50" applyFont="1" applyFill="1" applyBorder="1" applyAlignment="1" applyProtection="1">
      <alignment horizontal="center" vertical="top" wrapText="1"/>
      <protection hidden="1"/>
    </xf>
    <xf numFmtId="0" fontId="13" fillId="2" borderId="7" xfId="50" applyFont="1" applyFill="1" applyBorder="1" applyAlignment="1" applyProtection="1">
      <alignment horizontal="center" vertical="top" wrapText="1"/>
      <protection hidden="1"/>
    </xf>
    <xf numFmtId="0" fontId="39" fillId="0" borderId="0" xfId="50" applyFont="1" applyAlignment="1" applyProtection="1">
      <alignment vertical="center"/>
      <protection hidden="1"/>
    </xf>
    <xf numFmtId="0" fontId="37" fillId="0" borderId="0" xfId="50" applyFont="1" applyAlignment="1" applyProtection="1">
      <alignment wrapText="1"/>
      <protection hidden="1"/>
    </xf>
    <xf numFmtId="178" fontId="3" fillId="0" borderId="0" xfId="50" applyNumberFormat="1" applyFont="1" applyAlignment="1" applyProtection="1">
      <alignment vertical="center" wrapText="1"/>
      <protection hidden="1"/>
    </xf>
    <xf numFmtId="0" fontId="21" fillId="0" borderId="0" xfId="50" applyFont="1" applyAlignment="1" applyProtection="1">
      <alignment horizontal="center" vertical="center" wrapText="1"/>
      <protection hidden="1"/>
    </xf>
    <xf numFmtId="0" fontId="11" fillId="2" borderId="0" xfId="50" applyFont="1" applyFill="1" applyAlignment="1" applyProtection="1">
      <alignment horizontal="center" vertical="center"/>
      <protection hidden="1"/>
    </xf>
    <xf numFmtId="49" fontId="3" fillId="0" borderId="4" xfId="50" applyNumberFormat="1" applyFont="1" applyBorder="1" applyAlignment="1" applyProtection="1">
      <alignment horizontal="justify" vertical="center" wrapText="1"/>
      <protection hidden="1"/>
    </xf>
    <xf numFmtId="0" fontId="3" fillId="0" borderId="4" xfId="50" applyFont="1" applyBorder="1" applyAlignment="1" applyProtection="1">
      <alignment horizontal="justify" vertical="center" wrapText="1"/>
      <protection hidden="1"/>
    </xf>
    <xf numFmtId="0" fontId="3" fillId="0" borderId="55" xfId="0" applyFont="1" applyBorder="1" applyAlignment="1" applyProtection="1">
      <alignment horizontal="justify" vertical="center" wrapText="1"/>
      <protection hidden="1"/>
    </xf>
    <xf numFmtId="0" fontId="38" fillId="0" borderId="48" xfId="50" applyFont="1" applyBorder="1" applyAlignment="1" applyProtection="1">
      <alignment horizontal="center" vertical="top" wrapText="1"/>
      <protection hidden="1"/>
    </xf>
    <xf numFmtId="0" fontId="13" fillId="2" borderId="49" xfId="50" applyFont="1" applyFill="1" applyBorder="1" applyAlignment="1" applyProtection="1">
      <alignment horizontal="center" vertical="top" wrapText="1"/>
      <protection hidden="1"/>
    </xf>
    <xf numFmtId="0" fontId="36" fillId="0" borderId="34" xfId="50" applyFont="1" applyBorder="1" applyAlignment="1" applyProtection="1">
      <alignment horizontal="center" vertical="center" textRotation="180" wrapText="1"/>
      <protection hidden="1"/>
    </xf>
    <xf numFmtId="0" fontId="3" fillId="0" borderId="13" xfId="0" applyFont="1" applyBorder="1" applyAlignment="1" applyProtection="1">
      <alignment horizontal="left" vertical="center"/>
      <protection hidden="1"/>
    </xf>
    <xf numFmtId="0" fontId="3" fillId="0" borderId="56" xfId="0" applyFont="1" applyBorder="1" applyAlignment="1" applyProtection="1">
      <alignment horizontal="center" vertical="center"/>
      <protection locked="0" hidden="1"/>
    </xf>
    <xf numFmtId="0" fontId="7" fillId="2" borderId="8" xfId="0" applyFont="1" applyFill="1" applyBorder="1" applyAlignment="1" applyProtection="1">
      <alignment vertical="center"/>
      <protection hidden="1"/>
    </xf>
    <xf numFmtId="0" fontId="7" fillId="2" borderId="0" xfId="0" applyFont="1" applyFill="1" applyAlignment="1" applyProtection="1">
      <alignment vertical="center"/>
      <protection hidden="1"/>
    </xf>
    <xf numFmtId="49" fontId="40" fillId="3" borderId="8" xfId="0" applyNumberFormat="1" applyFont="1" applyFill="1" applyBorder="1" applyProtection="1">
      <protection hidden="1"/>
    </xf>
    <xf numFmtId="0" fontId="40" fillId="3" borderId="0" xfId="0" applyFont="1" applyFill="1" applyAlignment="1" applyProtection="1">
      <alignment wrapText="1"/>
      <protection hidden="1"/>
    </xf>
    <xf numFmtId="0" fontId="27" fillId="3" borderId="13" xfId="0" applyFont="1" applyFill="1" applyBorder="1" applyAlignment="1" applyProtection="1">
      <alignment horizontal="center" vertical="center" wrapText="1"/>
      <protection hidden="1"/>
    </xf>
    <xf numFmtId="0" fontId="27" fillId="3" borderId="14" xfId="0" applyFont="1" applyFill="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13" fillId="2" borderId="8" xfId="0" applyFont="1" applyFill="1" applyBorder="1" applyAlignment="1" applyProtection="1">
      <alignment vertical="center"/>
      <protection hidden="1"/>
    </xf>
    <xf numFmtId="0" fontId="19" fillId="0" borderId="50" xfId="0" applyFont="1" applyBorder="1" applyAlignment="1" applyProtection="1">
      <alignment horizontal="center" vertical="center"/>
      <protection hidden="1"/>
    </xf>
    <xf numFmtId="0" fontId="5" fillId="0" borderId="51" xfId="0" applyFont="1" applyBorder="1" applyAlignment="1" applyProtection="1">
      <alignment horizontal="center" vertical="center" wrapText="1"/>
      <protection hidden="1"/>
    </xf>
    <xf numFmtId="0" fontId="32" fillId="0" borderId="3" xfId="0" applyFont="1" applyBorder="1" applyAlignment="1" applyProtection="1">
      <alignment horizontal="center" vertical="center"/>
      <protection locked="0" hidden="1"/>
    </xf>
    <xf numFmtId="0" fontId="1" fillId="0" borderId="12" xfId="0" applyFont="1" applyBorder="1" applyAlignment="1" applyProtection="1">
      <alignment horizontal="left" vertical="center" wrapText="1"/>
      <protection hidden="1"/>
    </xf>
    <xf numFmtId="0" fontId="32" fillId="0" borderId="52" xfId="0" applyFont="1" applyBorder="1" applyAlignment="1" applyProtection="1">
      <alignment horizontal="center" vertical="center"/>
      <protection locked="0" hidden="1"/>
    </xf>
    <xf numFmtId="0" fontId="1" fillId="0" borderId="23" xfId="0" applyFont="1" applyBorder="1" applyAlignment="1" applyProtection="1">
      <alignment horizontal="left" vertical="center" wrapText="1"/>
      <protection hidden="1"/>
    </xf>
    <xf numFmtId="0" fontId="33" fillId="2" borderId="8" xfId="0" applyFont="1" applyFill="1" applyBorder="1" applyAlignment="1" applyProtection="1">
      <alignment horizontal="center" vertical="center"/>
      <protection hidden="1"/>
    </xf>
    <xf numFmtId="0" fontId="1" fillId="0" borderId="51" xfId="0" applyFont="1" applyBorder="1" applyAlignment="1" applyProtection="1">
      <alignment horizontal="left" vertical="center" wrapText="1"/>
      <protection hidden="1"/>
    </xf>
    <xf numFmtId="0" fontId="13" fillId="2" borderId="53" xfId="0" applyFont="1" applyFill="1" applyBorder="1" applyAlignment="1" applyProtection="1">
      <alignment horizontal="center" vertical="center"/>
      <protection hidden="1"/>
    </xf>
    <xf numFmtId="0" fontId="13" fillId="2" borderId="5" xfId="0" applyFont="1" applyFill="1" applyBorder="1" applyAlignment="1" applyProtection="1">
      <alignment horizontal="center" vertical="center"/>
      <protection hidden="1"/>
    </xf>
    <xf numFmtId="0" fontId="28" fillId="2" borderId="53" xfId="0" applyFont="1" applyFill="1" applyBorder="1" applyAlignment="1" applyProtection="1">
      <alignment horizontal="center" vertical="center"/>
      <protection hidden="1"/>
    </xf>
    <xf numFmtId="0" fontId="28" fillId="2" borderId="5" xfId="0" applyFont="1" applyFill="1" applyBorder="1" applyAlignment="1" applyProtection="1">
      <alignment horizontal="center" vertical="center"/>
      <protection hidden="1"/>
    </xf>
    <xf numFmtId="0" fontId="34" fillId="3" borderId="0" xfId="0" applyFont="1" applyFill="1" applyAlignment="1" applyProtection="1">
      <alignment horizontal="center" wrapText="1"/>
      <protection hidden="1"/>
    </xf>
    <xf numFmtId="0" fontId="3" fillId="0" borderId="14" xfId="0" applyFont="1" applyBorder="1" applyAlignment="1" applyProtection="1">
      <alignment vertical="center"/>
      <protection hidden="1"/>
    </xf>
    <xf numFmtId="58" fontId="7" fillId="2" borderId="0" xfId="0" applyNumberFormat="1" applyFont="1" applyFill="1" applyAlignment="1" applyProtection="1">
      <alignment vertical="center"/>
      <protection hidden="1"/>
    </xf>
    <xf numFmtId="181" fontId="3" fillId="0" borderId="12" xfId="0" applyNumberFormat="1" applyFont="1" applyBorder="1" applyAlignment="1" applyProtection="1">
      <alignment horizontal="justify" vertical="center"/>
      <protection hidden="1"/>
    </xf>
    <xf numFmtId="181" fontId="3" fillId="0" borderId="23" xfId="0" applyNumberFormat="1" applyFont="1" applyBorder="1" applyAlignment="1" applyProtection="1">
      <alignment horizontal="justify" vertical="center"/>
      <protection hidden="1"/>
    </xf>
    <xf numFmtId="178" fontId="6" fillId="2" borderId="0" xfId="0" applyNumberFormat="1" applyFont="1" applyFill="1" applyAlignment="1" applyProtection="1">
      <alignment horizontal="center" vertical="center"/>
      <protection hidden="1"/>
    </xf>
    <xf numFmtId="181" fontId="3" fillId="0" borderId="51" xfId="0" applyNumberFormat="1" applyFont="1" applyBorder="1" applyAlignment="1" applyProtection="1">
      <alignment horizontal="justify" vertical="center"/>
      <protection hidden="1"/>
    </xf>
    <xf numFmtId="0" fontId="13" fillId="2" borderId="55" xfId="0" applyFont="1" applyFill="1" applyBorder="1" applyAlignment="1" applyProtection="1">
      <alignment horizontal="center" vertical="center"/>
      <protection hidden="1"/>
    </xf>
    <xf numFmtId="0" fontId="28" fillId="2" borderId="55" xfId="0" applyFont="1" applyFill="1" applyBorder="1" applyAlignment="1" applyProtection="1">
      <alignment horizontal="center" vertical="center"/>
      <protection hidden="1"/>
    </xf>
    <xf numFmtId="0" fontId="41" fillId="0" borderId="29" xfId="0" applyFont="1" applyBorder="1" applyAlignment="1" applyProtection="1">
      <alignment horizontal="center" vertical="center" textRotation="180"/>
      <protection hidden="1"/>
    </xf>
    <xf numFmtId="0" fontId="41" fillId="0" borderId="30" xfId="0" applyFont="1" applyBorder="1" applyAlignment="1" applyProtection="1">
      <alignment horizontal="center" vertical="center" textRotation="180"/>
      <protection hidden="1"/>
    </xf>
    <xf numFmtId="43" fontId="3" fillId="0" borderId="0" xfId="0" applyNumberFormat="1" applyFont="1" applyProtection="1">
      <protection hidden="1"/>
    </xf>
    <xf numFmtId="180" fontId="3" fillId="0" borderId="0" xfId="0" applyNumberFormat="1" applyFont="1" applyProtection="1">
      <protection hidden="1"/>
    </xf>
    <xf numFmtId="0" fontId="5" fillId="0" borderId="8" xfId="0" applyFont="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37" fillId="2" borderId="8" xfId="0" applyFont="1" applyFill="1" applyBorder="1" applyAlignment="1" applyProtection="1">
      <alignment horizontal="center" wrapText="1"/>
      <protection hidden="1"/>
    </xf>
    <xf numFmtId="0" fontId="37" fillId="2" borderId="0" xfId="0" applyFont="1" applyFill="1" applyAlignment="1" applyProtection="1">
      <alignment horizontal="center" wrapText="1"/>
      <protection hidden="1"/>
    </xf>
    <xf numFmtId="0" fontId="3" fillId="0" borderId="8" xfId="0" applyFont="1" applyBorder="1" applyProtection="1">
      <protection hidden="1"/>
    </xf>
    <xf numFmtId="49" fontId="3" fillId="0" borderId="53" xfId="0" applyNumberFormat="1" applyFont="1" applyBorder="1" applyAlignment="1" applyProtection="1">
      <alignment horizontal="justify" vertical="center" wrapText="1"/>
      <protection hidden="1"/>
    </xf>
    <xf numFmtId="49" fontId="3" fillId="0" borderId="5" xfId="0" applyNumberFormat="1" applyFont="1" applyBorder="1" applyAlignment="1" applyProtection="1">
      <alignment horizontal="justify" vertical="center" wrapText="1"/>
      <protection hidden="1"/>
    </xf>
    <xf numFmtId="0" fontId="13" fillId="2" borderId="6" xfId="0" applyFont="1" applyFill="1" applyBorder="1" applyAlignment="1" applyProtection="1">
      <alignment horizontal="center" vertical="top" wrapText="1"/>
      <protection hidden="1"/>
    </xf>
    <xf numFmtId="0" fontId="13" fillId="2" borderId="7" xfId="0" applyFont="1" applyFill="1" applyBorder="1" applyAlignment="1" applyProtection="1">
      <alignment horizontal="center" vertical="top" wrapText="1"/>
      <protection hidden="1"/>
    </xf>
    <xf numFmtId="0" fontId="11" fillId="0" borderId="8" xfId="0" applyFont="1" applyBorder="1" applyAlignment="1" applyProtection="1">
      <alignment horizontal="center" vertical="top" wrapText="1"/>
      <protection hidden="1"/>
    </xf>
    <xf numFmtId="0" fontId="11" fillId="0" borderId="0" xfId="0" applyFont="1" applyAlignment="1" applyProtection="1">
      <alignment horizontal="center" vertical="top" wrapText="1"/>
      <protection hidden="1"/>
    </xf>
    <xf numFmtId="0" fontId="25" fillId="0" borderId="0" xfId="0" applyFont="1" applyAlignment="1">
      <alignment horizontal="center" vertical="center"/>
    </xf>
    <xf numFmtId="0" fontId="39" fillId="0" borderId="0" xfId="0" applyFont="1" applyAlignment="1" applyProtection="1">
      <alignment vertical="center"/>
      <protection hidden="1"/>
    </xf>
    <xf numFmtId="182" fontId="3" fillId="0" borderId="0" xfId="0" applyNumberFormat="1" applyFont="1" applyAlignment="1" applyProtection="1">
      <alignment vertical="center" wrapText="1"/>
      <protection hidden="1"/>
    </xf>
    <xf numFmtId="0" fontId="37" fillId="0" borderId="0" xfId="0" applyFont="1" applyAlignment="1" applyProtection="1">
      <alignment wrapText="1"/>
      <protection hidden="1"/>
    </xf>
    <xf numFmtId="178" fontId="3" fillId="0" borderId="0" xfId="0" applyNumberFormat="1" applyFont="1" applyAlignment="1" applyProtection="1">
      <alignment vertical="center" wrapText="1"/>
      <protection hidden="1"/>
    </xf>
    <xf numFmtId="0" fontId="21" fillId="0" borderId="0" xfId="0" applyFont="1" applyAlignment="1" applyProtection="1">
      <alignment horizontal="center" vertical="center" wrapText="1"/>
      <protection hidden="1"/>
    </xf>
    <xf numFmtId="49" fontId="3" fillId="0" borderId="55" xfId="0" applyNumberFormat="1" applyFont="1" applyBorder="1" applyAlignment="1" applyProtection="1">
      <alignment horizontal="justify" vertical="center" wrapText="1"/>
      <protection hidden="1"/>
    </xf>
    <xf numFmtId="0" fontId="13" fillId="2" borderId="49" xfId="0" applyFont="1" applyFill="1" applyBorder="1" applyAlignment="1" applyProtection="1">
      <alignment horizontal="center" vertical="top" wrapText="1"/>
      <protection hidden="1"/>
    </xf>
    <xf numFmtId="0" fontId="41" fillId="0" borderId="34" xfId="0" applyFont="1" applyBorder="1" applyAlignment="1" applyProtection="1">
      <alignment horizontal="center" vertical="center" textRotation="180"/>
      <protection hidden="1"/>
    </xf>
    <xf numFmtId="0" fontId="5" fillId="0" borderId="24" xfId="0" applyFont="1" applyBorder="1" applyAlignment="1" applyProtection="1">
      <alignment horizontal="center" vertical="center"/>
      <protection hidden="1"/>
    </xf>
    <xf numFmtId="0" fontId="5" fillId="0" borderId="32" xfId="0" applyFont="1" applyBorder="1" applyAlignment="1" applyProtection="1">
      <alignment vertical="center"/>
      <protection hidden="1"/>
    </xf>
    <xf numFmtId="0" fontId="5" fillId="0" borderId="57" xfId="0" applyFont="1" applyBorder="1" applyAlignment="1" applyProtection="1">
      <alignment vertical="center"/>
      <protection hidden="1"/>
    </xf>
    <xf numFmtId="0" fontId="13" fillId="2" borderId="0" xfId="50" applyFont="1" applyFill="1" applyAlignment="1" applyProtection="1">
      <alignment vertical="center"/>
      <protection hidden="1"/>
    </xf>
    <xf numFmtId="0" fontId="11" fillId="2" borderId="8" xfId="50" applyFont="1" applyFill="1" applyBorder="1" applyAlignment="1" applyProtection="1">
      <alignment horizontal="center" vertical="center"/>
      <protection hidden="1"/>
    </xf>
    <xf numFmtId="0" fontId="13" fillId="2" borderId="14" xfId="50" applyFont="1" applyFill="1" applyBorder="1" applyAlignment="1" applyProtection="1">
      <alignment horizontal="center" vertical="center"/>
      <protection hidden="1"/>
    </xf>
    <xf numFmtId="0" fontId="1" fillId="0" borderId="3" xfId="50" applyBorder="1" applyAlignment="1" applyProtection="1">
      <alignment horizontal="center" vertical="center" wrapText="1"/>
      <protection locked="0" hidden="1"/>
    </xf>
    <xf numFmtId="0" fontId="3" fillId="0" borderId="4" xfId="50" applyFont="1" applyBorder="1" applyAlignment="1" applyProtection="1">
      <alignment horizontal="left" vertical="center" wrapText="1"/>
      <protection hidden="1"/>
    </xf>
    <xf numFmtId="0" fontId="3" fillId="0" borderId="4" xfId="50" applyFont="1" applyBorder="1" applyAlignment="1" applyProtection="1">
      <alignment horizontal="left" wrapText="1"/>
      <protection hidden="1"/>
    </xf>
    <xf numFmtId="0" fontId="3" fillId="0" borderId="5" xfId="50" applyFont="1" applyBorder="1" applyAlignment="1" applyProtection="1">
      <alignment horizontal="left" wrapText="1"/>
      <protection hidden="1"/>
    </xf>
    <xf numFmtId="0" fontId="3" fillId="0" borderId="12" xfId="50" applyFont="1" applyBorder="1" applyAlignment="1" applyProtection="1">
      <alignment horizontal="left" wrapText="1"/>
      <protection hidden="1"/>
    </xf>
    <xf numFmtId="0" fontId="5" fillId="0" borderId="8" xfId="50" applyFont="1" applyBorder="1" applyAlignment="1" applyProtection="1">
      <alignment vertical="center" wrapText="1"/>
      <protection hidden="1"/>
    </xf>
    <xf numFmtId="0" fontId="5" fillId="0" borderId="1" xfId="50" applyFont="1" applyBorder="1" applyAlignment="1" applyProtection="1">
      <alignment horizontal="center" vertical="center" wrapText="1"/>
      <protection hidden="1"/>
    </xf>
    <xf numFmtId="0" fontId="5" fillId="0" borderId="2" xfId="50" applyFont="1" applyBorder="1" applyAlignment="1" applyProtection="1">
      <alignment horizontal="center" vertical="center" wrapText="1"/>
      <protection hidden="1"/>
    </xf>
    <xf numFmtId="0" fontId="5" fillId="0" borderId="21" xfId="50" applyFont="1" applyBorder="1" applyAlignment="1" applyProtection="1">
      <alignment horizontal="center" vertical="center" wrapText="1"/>
      <protection hidden="1"/>
    </xf>
    <xf numFmtId="0" fontId="5" fillId="0" borderId="20" xfId="50" applyFont="1" applyBorder="1" applyAlignment="1" applyProtection="1">
      <alignment horizontal="center" vertical="center" wrapText="1"/>
      <protection hidden="1"/>
    </xf>
    <xf numFmtId="0" fontId="9" fillId="0" borderId="8" xfId="50" applyFont="1" applyBorder="1" applyAlignment="1" applyProtection="1">
      <alignment horizontal="center" wrapText="1"/>
      <protection hidden="1"/>
    </xf>
    <xf numFmtId="0" fontId="9" fillId="0" borderId="0" xfId="50" applyFont="1" applyAlignment="1" applyProtection="1">
      <alignment horizontal="center" wrapText="1"/>
      <protection hidden="1"/>
    </xf>
    <xf numFmtId="49" fontId="21" fillId="0" borderId="8" xfId="50" applyNumberFormat="1" applyFont="1" applyBorder="1" applyAlignment="1" applyProtection="1">
      <alignment horizontal="center" vertical="center" wrapText="1"/>
      <protection hidden="1"/>
    </xf>
    <xf numFmtId="49" fontId="21" fillId="0" borderId="0" xfId="50" applyNumberFormat="1" applyFont="1" applyAlignment="1" applyProtection="1">
      <alignment horizontal="center" vertical="center" wrapText="1"/>
      <protection hidden="1"/>
    </xf>
    <xf numFmtId="49" fontId="3" fillId="0" borderId="8" xfId="50" applyNumberFormat="1" applyFont="1" applyBorder="1" applyAlignment="1" applyProtection="1">
      <alignment horizontal="center" vertical="center"/>
      <protection hidden="1"/>
    </xf>
    <xf numFmtId="49" fontId="3" fillId="0" borderId="0" xfId="50" applyNumberFormat="1" applyFont="1" applyAlignment="1" applyProtection="1">
      <alignment horizontal="center" vertical="center"/>
      <protection hidden="1"/>
    </xf>
    <xf numFmtId="49" fontId="5" fillId="0" borderId="0" xfId="50" applyNumberFormat="1" applyFont="1" applyAlignment="1" applyProtection="1">
      <alignment horizontal="center" vertical="center"/>
      <protection hidden="1"/>
    </xf>
    <xf numFmtId="0" fontId="5" fillId="0" borderId="58" xfId="0" applyFont="1" applyBorder="1" applyAlignment="1" applyProtection="1">
      <alignment vertical="center"/>
      <protection hidden="1"/>
    </xf>
    <xf numFmtId="0" fontId="5" fillId="0" borderId="32" xfId="0" applyFont="1" applyBorder="1" applyAlignment="1" applyProtection="1">
      <alignment horizontal="left" vertical="center"/>
      <protection hidden="1"/>
    </xf>
    <xf numFmtId="0" fontId="5" fillId="0" borderId="28" xfId="50" applyFont="1" applyBorder="1" applyAlignment="1" applyProtection="1">
      <alignment horizontal="center" vertical="center" wrapText="1"/>
      <protection hidden="1"/>
    </xf>
    <xf numFmtId="0" fontId="5" fillId="0" borderId="59" xfId="50" applyFont="1" applyBorder="1" applyAlignment="1" applyProtection="1">
      <alignment horizontal="center" vertical="center" wrapText="1"/>
      <protection hidden="1"/>
    </xf>
    <xf numFmtId="0" fontId="5" fillId="0" borderId="15" xfId="50" applyFont="1" applyBorder="1" applyAlignment="1" applyProtection="1">
      <alignment horizontal="center" vertical="center"/>
      <protection locked="0" hidden="1"/>
    </xf>
    <xf numFmtId="49" fontId="5" fillId="0" borderId="35" xfId="50" applyNumberFormat="1" applyFont="1" applyBorder="1" applyAlignment="1" applyProtection="1">
      <alignment horizontal="center" vertical="center"/>
      <protection locked="0" hidden="1"/>
    </xf>
    <xf numFmtId="49" fontId="5" fillId="0" borderId="36" xfId="50" applyNumberFormat="1" applyFont="1" applyBorder="1" applyAlignment="1" applyProtection="1">
      <alignment horizontal="center" vertical="center"/>
      <protection locked="0" hidden="1"/>
    </xf>
    <xf numFmtId="49" fontId="5" fillId="0" borderId="37" xfId="50" applyNumberFormat="1" applyFont="1" applyBorder="1" applyAlignment="1" applyProtection="1">
      <alignment horizontal="center" vertical="center"/>
      <protection locked="0" hidden="1"/>
    </xf>
    <xf numFmtId="0" fontId="5" fillId="0" borderId="38" xfId="50" applyFont="1" applyBorder="1" applyAlignment="1" applyProtection="1">
      <alignment horizontal="center" vertical="center"/>
      <protection locked="0" hidden="1"/>
    </xf>
    <xf numFmtId="0" fontId="5" fillId="0" borderId="39" xfId="50" applyFont="1" applyBorder="1" applyAlignment="1" applyProtection="1">
      <alignment horizontal="center" vertical="center"/>
      <protection locked="0" hidden="1"/>
    </xf>
    <xf numFmtId="0" fontId="5" fillId="0" borderId="40" xfId="50" applyFont="1" applyBorder="1" applyAlignment="1" applyProtection="1">
      <alignment horizontal="center" vertical="center"/>
      <protection locked="0" hidden="1"/>
    </xf>
    <xf numFmtId="0" fontId="5" fillId="0" borderId="58" xfId="0" applyFont="1" applyBorder="1" applyAlignment="1" applyProtection="1">
      <alignment horizontal="left" vertical="center"/>
      <protection hidden="1"/>
    </xf>
    <xf numFmtId="58" fontId="3" fillId="0" borderId="32" xfId="0" applyNumberFormat="1" applyFont="1" applyBorder="1" applyAlignment="1" applyProtection="1">
      <alignment horizontal="left" vertical="center" wrapText="1"/>
      <protection hidden="1"/>
    </xf>
    <xf numFmtId="0" fontId="3" fillId="0" borderId="57" xfId="0" applyFont="1" applyBorder="1" applyAlignment="1" applyProtection="1">
      <alignment horizontal="left" vertical="center" wrapText="1"/>
      <protection hidden="1"/>
    </xf>
    <xf numFmtId="0" fontId="19" fillId="0" borderId="0" xfId="0" applyFont="1" applyAlignment="1" applyProtection="1">
      <alignment horizontal="center" vertical="center"/>
      <protection hidden="1"/>
    </xf>
    <xf numFmtId="0" fontId="3" fillId="0" borderId="11" xfId="50" applyFont="1" applyBorder="1" applyAlignment="1" applyProtection="1">
      <alignment horizontal="left" vertical="center" wrapText="1"/>
      <protection hidden="1"/>
    </xf>
    <xf numFmtId="179" fontId="3" fillId="0" borderId="4" xfId="49" applyNumberFormat="1" applyFont="1" applyFill="1" applyBorder="1" applyAlignment="1" applyProtection="1">
      <alignment horizontal="center" vertical="center"/>
      <protection hidden="1"/>
    </xf>
    <xf numFmtId="179" fontId="3" fillId="0" borderId="11" xfId="49" applyNumberFormat="1" applyFont="1" applyFill="1" applyBorder="1" applyAlignment="1" applyProtection="1">
      <alignment horizontal="center" vertical="center"/>
      <protection hidden="1"/>
    </xf>
    <xf numFmtId="179" fontId="3" fillId="0" borderId="4" xfId="49" applyNumberFormat="1" applyFont="1" applyBorder="1" applyAlignment="1" applyProtection="1">
      <alignment horizontal="center" vertical="center"/>
      <protection hidden="1"/>
    </xf>
    <xf numFmtId="0" fontId="3" fillId="0" borderId="11" xfId="50" applyFont="1" applyBorder="1" applyAlignment="1" applyProtection="1">
      <alignment horizontal="left" wrapText="1"/>
      <protection hidden="1"/>
    </xf>
    <xf numFmtId="0" fontId="5" fillId="0" borderId="24" xfId="50" applyFont="1" applyBorder="1" applyAlignment="1" applyProtection="1">
      <alignment horizontal="right" vertical="center" wrapText="1"/>
      <protection hidden="1"/>
    </xf>
    <xf numFmtId="0" fontId="5" fillId="0" borderId="25" xfId="50" applyFont="1" applyBorder="1" applyAlignment="1" applyProtection="1">
      <alignment horizontal="right" vertical="center" wrapText="1"/>
      <protection hidden="1"/>
    </xf>
    <xf numFmtId="179" fontId="3" fillId="0" borderId="32" xfId="50" applyNumberFormat="1" applyFont="1" applyBorder="1" applyProtection="1">
      <protection hidden="1"/>
    </xf>
    <xf numFmtId="49" fontId="21" fillId="3" borderId="3" xfId="50" applyNumberFormat="1" applyFont="1" applyFill="1" applyBorder="1" applyAlignment="1" applyProtection="1">
      <alignment horizontal="right" vertical="center" wrapText="1"/>
      <protection hidden="1"/>
    </xf>
    <xf numFmtId="49" fontId="21" fillId="3" borderId="12" xfId="50" applyNumberFormat="1" applyFont="1" applyFill="1" applyBorder="1" applyAlignment="1" applyProtection="1">
      <alignment horizontal="right" vertical="center" wrapText="1"/>
      <protection hidden="1"/>
    </xf>
    <xf numFmtId="179" fontId="3" fillId="0" borderId="4" xfId="50" applyNumberFormat="1" applyFont="1" applyBorder="1" applyProtection="1">
      <protection hidden="1"/>
    </xf>
    <xf numFmtId="0" fontId="5" fillId="0" borderId="26" xfId="50" applyFont="1" applyBorder="1" applyAlignment="1" applyProtection="1">
      <alignment horizontal="right" vertical="center" wrapText="1"/>
      <protection hidden="1"/>
    </xf>
    <xf numFmtId="0" fontId="5" fillId="0" borderId="27" xfId="50" applyFont="1" applyBorder="1" applyAlignment="1" applyProtection="1">
      <alignment horizontal="right" vertical="center" wrapText="1"/>
      <protection hidden="1"/>
    </xf>
    <xf numFmtId="179" fontId="3" fillId="0" borderId="33" xfId="50" applyNumberFormat="1" applyFont="1" applyBorder="1" applyProtection="1">
      <protection hidden="1"/>
    </xf>
    <xf numFmtId="49" fontId="5" fillId="0" borderId="47" xfId="50" applyNumberFormat="1" applyFont="1" applyBorder="1" applyAlignment="1" applyProtection="1">
      <alignment horizontal="center" vertical="center"/>
      <protection locked="0" hidden="1"/>
    </xf>
    <xf numFmtId="0" fontId="42" fillId="0" borderId="29" xfId="50" applyFont="1" applyBorder="1" applyAlignment="1" applyProtection="1">
      <alignment horizontal="center" vertical="center" textRotation="180"/>
      <protection hidden="1"/>
    </xf>
    <xf numFmtId="0" fontId="42" fillId="0" borderId="30" xfId="50" applyFont="1" applyBorder="1" applyAlignment="1" applyProtection="1">
      <alignment horizontal="center" vertical="center" textRotation="180"/>
      <protection hidden="1"/>
    </xf>
    <xf numFmtId="49" fontId="5" fillId="0" borderId="0" xfId="50" applyNumberFormat="1" applyFont="1" applyAlignment="1" applyProtection="1">
      <alignment horizontal="center" vertical="center" wrapText="1"/>
      <protection hidden="1"/>
    </xf>
    <xf numFmtId="49" fontId="5" fillId="0" borderId="12" xfId="50" applyNumberFormat="1" applyFont="1" applyBorder="1" applyAlignment="1" applyProtection="1">
      <alignment horizontal="center" vertical="center"/>
      <protection locked="0" hidden="1"/>
    </xf>
    <xf numFmtId="49" fontId="21" fillId="0" borderId="8" xfId="50" applyNumberFormat="1" applyFont="1" applyBorder="1" applyAlignment="1" applyProtection="1">
      <alignment horizontal="center" vertical="center"/>
      <protection hidden="1"/>
    </xf>
    <xf numFmtId="49" fontId="21" fillId="0" borderId="0" xfId="50" applyNumberFormat="1" applyFont="1" applyAlignment="1" applyProtection="1">
      <alignment horizontal="center" vertical="center"/>
      <protection hidden="1"/>
    </xf>
    <xf numFmtId="49" fontId="3" fillId="0" borderId="8" xfId="50" applyNumberFormat="1" applyFont="1" applyBorder="1" applyAlignment="1" applyProtection="1">
      <alignment horizontal="left" wrapText="1"/>
      <protection hidden="1"/>
    </xf>
    <xf numFmtId="49" fontId="3" fillId="0" borderId="0" xfId="50" applyNumberFormat="1" applyFont="1" applyAlignment="1" applyProtection="1">
      <alignment horizontal="left" wrapText="1"/>
      <protection hidden="1"/>
    </xf>
    <xf numFmtId="49" fontId="3" fillId="0" borderId="8" xfId="50" applyNumberFormat="1" applyFont="1" applyBorder="1" applyAlignment="1" applyProtection="1">
      <alignment horizontal="left" vertical="top" wrapText="1"/>
      <protection hidden="1"/>
    </xf>
    <xf numFmtId="49" fontId="3" fillId="0" borderId="0" xfId="50" applyNumberFormat="1" applyFont="1" applyAlignment="1" applyProtection="1">
      <alignment horizontal="left" vertical="top" wrapText="1"/>
      <protection hidden="1"/>
    </xf>
    <xf numFmtId="0" fontId="3" fillId="0" borderId="8" xfId="50" applyFont="1" applyBorder="1" applyAlignment="1" applyProtection="1">
      <alignment horizontal="left" vertical="top" wrapText="1"/>
      <protection hidden="1"/>
    </xf>
    <xf numFmtId="0" fontId="3" fillId="0" borderId="0" xfId="50" applyFont="1" applyAlignment="1" applyProtection="1">
      <alignment horizontal="left" vertical="top" wrapText="1"/>
      <protection hidden="1"/>
    </xf>
    <xf numFmtId="49" fontId="1" fillId="0" borderId="8" xfId="50" applyNumberFormat="1" applyBorder="1" applyAlignment="1" applyProtection="1">
      <alignment horizontal="left" vertical="top" wrapText="1"/>
      <protection hidden="1"/>
    </xf>
    <xf numFmtId="49" fontId="1" fillId="0" borderId="0" xfId="50" applyNumberFormat="1" applyAlignment="1" applyProtection="1">
      <alignment horizontal="left" vertical="top" wrapText="1"/>
      <protection hidden="1"/>
    </xf>
    <xf numFmtId="49" fontId="25" fillId="0" borderId="8" xfId="50" applyNumberFormat="1" applyFont="1" applyBorder="1" applyAlignment="1" applyProtection="1">
      <alignment horizontal="center" vertical="center" wrapText="1"/>
      <protection hidden="1"/>
    </xf>
    <xf numFmtId="49" fontId="25" fillId="0" borderId="0" xfId="50" applyNumberFormat="1" applyFont="1" applyAlignment="1" applyProtection="1">
      <alignment horizontal="center" vertical="center" wrapText="1"/>
      <protection hidden="1"/>
    </xf>
    <xf numFmtId="49" fontId="36" fillId="0" borderId="21" xfId="50" applyNumberFormat="1" applyFont="1" applyBorder="1" applyAlignment="1" applyProtection="1">
      <alignment horizontal="center" vertical="center" wrapText="1"/>
      <protection hidden="1"/>
    </xf>
    <xf numFmtId="49" fontId="36" fillId="0" borderId="20" xfId="50" applyNumberFormat="1" applyFont="1" applyBorder="1" applyAlignment="1" applyProtection="1">
      <alignment horizontal="center" vertical="center" wrapText="1"/>
      <protection hidden="1"/>
    </xf>
    <xf numFmtId="0" fontId="5" fillId="0" borderId="41" xfId="50" applyFont="1" applyBorder="1" applyAlignment="1" applyProtection="1">
      <alignment horizontal="center" vertical="center"/>
      <protection locked="0" hidden="1"/>
    </xf>
    <xf numFmtId="0" fontId="5" fillId="0" borderId="42" xfId="50" applyFont="1" applyBorder="1" applyAlignment="1" applyProtection="1">
      <alignment horizontal="center" vertical="center"/>
      <protection locked="0" hidden="1"/>
    </xf>
    <xf numFmtId="0" fontId="5" fillId="0" borderId="43" xfId="50" applyFont="1" applyBorder="1" applyAlignment="1" applyProtection="1">
      <alignment horizontal="center" vertical="center"/>
      <protection locked="0" hidden="1"/>
    </xf>
    <xf numFmtId="0" fontId="5" fillId="0" borderId="44" xfId="50" applyFont="1" applyBorder="1" applyAlignment="1" applyProtection="1">
      <alignment horizontal="center" vertical="center"/>
      <protection locked="0" hidden="1"/>
    </xf>
    <xf numFmtId="0" fontId="5" fillId="0" borderId="45" xfId="50" applyFont="1" applyBorder="1" applyAlignment="1" applyProtection="1">
      <alignment horizontal="center" vertical="center"/>
      <protection locked="0" hidden="1"/>
    </xf>
    <xf numFmtId="0" fontId="5" fillId="0" borderId="46" xfId="50" applyFont="1" applyBorder="1" applyAlignment="1" applyProtection="1">
      <alignment horizontal="center" vertical="center"/>
      <protection locked="0" hidden="1"/>
    </xf>
    <xf numFmtId="49" fontId="5" fillId="0" borderId="38" xfId="50" applyNumberFormat="1" applyFont="1" applyBorder="1" applyAlignment="1" applyProtection="1">
      <alignment horizontal="center" vertical="center"/>
      <protection locked="0" hidden="1"/>
    </xf>
    <xf numFmtId="49" fontId="5" fillId="0" borderId="39" xfId="50" applyNumberFormat="1" applyFont="1" applyBorder="1" applyAlignment="1" applyProtection="1">
      <alignment horizontal="center" vertical="center"/>
      <protection locked="0" hidden="1"/>
    </xf>
    <xf numFmtId="49" fontId="5" fillId="0" borderId="40" xfId="50" applyNumberFormat="1" applyFont="1" applyBorder="1" applyAlignment="1" applyProtection="1">
      <alignment horizontal="center" vertical="center"/>
      <protection locked="0" hidden="1"/>
    </xf>
    <xf numFmtId="49" fontId="5" fillId="0" borderId="41" xfId="50" applyNumberFormat="1" applyFont="1" applyBorder="1" applyAlignment="1" applyProtection="1">
      <alignment horizontal="center" vertical="center"/>
      <protection locked="0" hidden="1"/>
    </xf>
    <xf numFmtId="49" fontId="5" fillId="0" borderId="42" xfId="50" applyNumberFormat="1" applyFont="1" applyBorder="1" applyAlignment="1" applyProtection="1">
      <alignment horizontal="center" vertical="center"/>
      <protection locked="0" hidden="1"/>
    </xf>
    <xf numFmtId="49" fontId="5" fillId="0" borderId="43" xfId="50" applyNumberFormat="1" applyFont="1" applyBorder="1" applyAlignment="1" applyProtection="1">
      <alignment horizontal="center" vertical="center"/>
      <protection locked="0" hidden="1"/>
    </xf>
    <xf numFmtId="49" fontId="5" fillId="0" borderId="19" xfId="50" applyNumberFormat="1" applyFont="1" applyBorder="1" applyAlignment="1" applyProtection="1">
      <alignment horizontal="center" vertical="center"/>
      <protection hidden="1"/>
    </xf>
    <xf numFmtId="49" fontId="5" fillId="0" borderId="15" xfId="50" applyNumberFormat="1" applyFont="1" applyBorder="1" applyAlignment="1" applyProtection="1">
      <alignment horizontal="center" vertical="center"/>
      <protection locked="0" hidden="1"/>
    </xf>
    <xf numFmtId="0" fontId="5" fillId="0" borderId="12" xfId="50" applyFont="1" applyBorder="1" applyAlignment="1" applyProtection="1">
      <alignment horizontal="center" vertical="center"/>
      <protection locked="0" hidden="1"/>
    </xf>
    <xf numFmtId="0" fontId="42" fillId="0" borderId="34" xfId="50" applyFont="1" applyBorder="1" applyAlignment="1" applyProtection="1">
      <alignment horizontal="center" vertical="center" textRotation="180"/>
      <protection hidden="1"/>
    </xf>
    <xf numFmtId="0" fontId="18" fillId="0" borderId="8" xfId="50" applyFont="1" applyBorder="1" applyAlignment="1" applyProtection="1">
      <alignment horizontal="left" vertical="center"/>
      <protection hidden="1"/>
    </xf>
    <xf numFmtId="0" fontId="1" fillId="0" borderId="3" xfId="50" applyBorder="1" applyAlignment="1" applyProtection="1">
      <alignment horizontal="center" wrapText="1"/>
      <protection locked="0" hidden="1"/>
    </xf>
    <xf numFmtId="0" fontId="3" fillId="0" borderId="12" xfId="50" applyFont="1" applyBorder="1" applyAlignment="1" applyProtection="1">
      <alignment horizontal="left" vertical="center" wrapText="1"/>
      <protection hidden="1"/>
    </xf>
    <xf numFmtId="0" fontId="5" fillId="0" borderId="12" xfId="50" applyFont="1" applyBorder="1" applyAlignment="1" applyProtection="1">
      <alignment horizontal="center" vertical="center"/>
      <protection hidden="1"/>
    </xf>
    <xf numFmtId="0" fontId="43" fillId="0" borderId="10" xfId="50" applyFont="1" applyBorder="1" applyAlignment="1" applyProtection="1">
      <alignment horizontal="center" vertical="center" wrapText="1"/>
      <protection hidden="1"/>
    </xf>
    <xf numFmtId="0" fontId="3" fillId="0" borderId="4" xfId="50" applyFont="1" applyBorder="1" applyAlignment="1" applyProtection="1">
      <alignment horizontal="center" wrapText="1"/>
      <protection hidden="1"/>
    </xf>
    <xf numFmtId="0" fontId="5" fillId="0" borderId="31" xfId="50" applyFont="1" applyBorder="1" applyAlignment="1" applyProtection="1">
      <alignment horizontal="center" vertical="center" wrapText="1"/>
      <protection hidden="1"/>
    </xf>
    <xf numFmtId="0" fontId="5" fillId="0" borderId="10" xfId="50" applyFont="1" applyBorder="1" applyAlignment="1" applyProtection="1">
      <alignment horizontal="center" vertical="center" wrapText="1"/>
      <protection hidden="1"/>
    </xf>
    <xf numFmtId="0" fontId="5" fillId="0" borderId="54" xfId="50" applyFont="1" applyBorder="1" applyAlignment="1" applyProtection="1">
      <alignment horizontal="center" vertical="center" wrapText="1"/>
      <protection hidden="1"/>
    </xf>
    <xf numFmtId="0" fontId="43" fillId="0" borderId="12" xfId="50" applyFont="1" applyBorder="1" applyAlignment="1" applyProtection="1">
      <alignment horizontal="center" vertical="center" wrapText="1"/>
      <protection hidden="1"/>
    </xf>
    <xf numFmtId="0" fontId="43" fillId="0" borderId="60" xfId="50" applyFont="1" applyBorder="1" applyAlignment="1" applyProtection="1">
      <alignment horizontal="center" vertical="center" wrapText="1"/>
      <protection hidden="1"/>
    </xf>
    <xf numFmtId="183" fontId="3" fillId="0" borderId="12" xfId="49" applyNumberFormat="1" applyFont="1" applyFill="1" applyBorder="1" applyAlignment="1" applyProtection="1">
      <alignment horizontal="center" vertical="center"/>
      <protection hidden="1"/>
    </xf>
    <xf numFmtId="179" fontId="9" fillId="2" borderId="0" xfId="50" applyNumberFormat="1" applyFont="1" applyFill="1" applyAlignment="1" applyProtection="1">
      <alignment horizontal="center" vertical="center"/>
      <protection hidden="1"/>
    </xf>
    <xf numFmtId="0" fontId="3" fillId="0" borderId="11" xfId="50" applyFont="1" applyBorder="1" applyAlignment="1" applyProtection="1">
      <alignment horizontal="center" wrapText="1"/>
      <protection hidden="1"/>
    </xf>
    <xf numFmtId="184" fontId="3" fillId="0" borderId="12" xfId="49" applyNumberFormat="1" applyFont="1" applyFill="1" applyBorder="1" applyAlignment="1" applyProtection="1">
      <alignment horizontal="center" vertical="center"/>
      <protection hidden="1"/>
    </xf>
    <xf numFmtId="0" fontId="5" fillId="0" borderId="61" xfId="50" applyFont="1" applyBorder="1" applyAlignment="1" applyProtection="1">
      <alignment horizontal="center" vertical="center" wrapText="1"/>
      <protection hidden="1"/>
    </xf>
    <xf numFmtId="0" fontId="5" fillId="0" borderId="60" xfId="50" applyFont="1" applyBorder="1" applyAlignment="1" applyProtection="1">
      <alignment horizontal="center" vertical="center" wrapText="1"/>
      <protection hidden="1"/>
    </xf>
    <xf numFmtId="0" fontId="5" fillId="0" borderId="62" xfId="50" applyFont="1" applyBorder="1" applyAlignment="1" applyProtection="1">
      <alignment horizontal="center" vertical="center" wrapText="1"/>
      <protection hidden="1"/>
    </xf>
    <xf numFmtId="183" fontId="3" fillId="0" borderId="12" xfId="50" applyNumberFormat="1" applyFont="1" applyBorder="1" applyAlignment="1" applyProtection="1">
      <alignment horizontal="center" vertical="center" wrapText="1"/>
      <protection hidden="1"/>
    </xf>
    <xf numFmtId="183" fontId="3" fillId="3" borderId="12" xfId="50" applyNumberFormat="1" applyFont="1" applyFill="1" applyBorder="1" applyAlignment="1" applyProtection="1">
      <alignment horizontal="center" vertical="center" wrapText="1"/>
      <protection hidden="1"/>
    </xf>
    <xf numFmtId="179" fontId="3" fillId="0" borderId="32" xfId="50" applyNumberFormat="1" applyFont="1" applyBorder="1" applyAlignment="1" applyProtection="1">
      <alignment horizontal="center" vertical="center"/>
      <protection hidden="1"/>
    </xf>
    <xf numFmtId="179" fontId="3" fillId="0" borderId="4" xfId="50" applyNumberFormat="1" applyFont="1" applyBorder="1" applyAlignment="1" applyProtection="1">
      <alignment horizontal="center" vertical="center"/>
      <protection hidden="1"/>
    </xf>
    <xf numFmtId="49" fontId="3" fillId="0" borderId="8" xfId="0" applyNumberFormat="1" applyFont="1" applyBorder="1" applyAlignment="1" applyProtection="1">
      <alignment vertical="center" wrapText="1"/>
      <protection hidden="1"/>
    </xf>
    <xf numFmtId="0" fontId="3" fillId="0" borderId="8" xfId="0" applyFont="1" applyBorder="1" applyAlignment="1" applyProtection="1">
      <alignment vertical="center" wrapText="1"/>
      <protection hidden="1"/>
    </xf>
    <xf numFmtId="49" fontId="1" fillId="0" borderId="8" xfId="0" applyNumberFormat="1" applyFont="1" applyBorder="1" applyAlignment="1" applyProtection="1">
      <alignment vertical="center" wrapText="1"/>
      <protection hidden="1"/>
    </xf>
    <xf numFmtId="49" fontId="1" fillId="0" borderId="0" xfId="0" applyNumberFormat="1" applyFont="1" applyAlignment="1" applyProtection="1">
      <alignment vertical="center" wrapText="1"/>
      <protection hidden="1"/>
    </xf>
    <xf numFmtId="0" fontId="44" fillId="0" borderId="0" xfId="0" applyFont="1" applyAlignment="1">
      <alignment vertical="center"/>
    </xf>
    <xf numFmtId="179" fontId="3" fillId="0" borderId="33" xfId="50" applyNumberFormat="1" applyFont="1" applyBorder="1" applyAlignment="1" applyProtection="1">
      <alignment horizontal="center" vertical="center"/>
      <protection hidden="1"/>
    </xf>
    <xf numFmtId="49" fontId="5" fillId="0" borderId="19" xfId="50" applyNumberFormat="1" applyFont="1" applyBorder="1" applyAlignment="1" applyProtection="1">
      <alignment horizontal="center" vertical="center" wrapText="1"/>
      <protection hidden="1"/>
    </xf>
    <xf numFmtId="49" fontId="3" fillId="0" borderId="19" xfId="0" applyNumberFormat="1" applyFont="1" applyBorder="1" applyAlignment="1" applyProtection="1">
      <alignment vertical="center" wrapText="1"/>
      <protection hidden="1"/>
    </xf>
    <xf numFmtId="0" fontId="3" fillId="0" borderId="19" xfId="0" applyFont="1" applyBorder="1" applyAlignment="1" applyProtection="1">
      <alignment vertical="center" wrapText="1"/>
      <protection hidden="1"/>
    </xf>
    <xf numFmtId="49" fontId="1" fillId="0" borderId="19" xfId="0" applyNumberFormat="1" applyFont="1" applyBorder="1" applyAlignment="1" applyProtection="1">
      <alignment vertical="center" wrapText="1"/>
      <protection hidden="1"/>
    </xf>
    <xf numFmtId="0" fontId="44" fillId="0" borderId="19" xfId="0" applyFont="1" applyBorder="1" applyAlignment="1">
      <alignment vertical="center"/>
    </xf>
    <xf numFmtId="0" fontId="13" fillId="0" borderId="8" xfId="50" applyFont="1" applyBorder="1" applyAlignment="1" applyProtection="1">
      <alignment vertical="center"/>
      <protection hidden="1"/>
    </xf>
    <xf numFmtId="0" fontId="13" fillId="0" borderId="0" xfId="50" applyFont="1" applyAlignment="1" applyProtection="1">
      <alignment vertical="center"/>
      <protection hidden="1"/>
    </xf>
    <xf numFmtId="0" fontId="11" fillId="0" borderId="8" xfId="50" applyFont="1" applyBorder="1" applyAlignment="1" applyProtection="1">
      <alignment horizontal="center" vertical="center"/>
      <protection hidden="1"/>
    </xf>
    <xf numFmtId="0" fontId="11" fillId="0" borderId="0" xfId="50" applyFont="1" applyAlignment="1" applyProtection="1">
      <alignment horizontal="center" vertical="center"/>
      <protection hidden="1"/>
    </xf>
    <xf numFmtId="0" fontId="5" fillId="0" borderId="50" xfId="50" applyFont="1" applyBorder="1" applyAlignment="1" applyProtection="1">
      <alignment horizontal="center" vertical="center"/>
      <protection hidden="1"/>
    </xf>
    <xf numFmtId="0" fontId="5" fillId="0" borderId="51" xfId="50" applyFont="1" applyBorder="1" applyAlignment="1" applyProtection="1">
      <alignment horizontal="center" vertical="center"/>
      <protection hidden="1"/>
    </xf>
    <xf numFmtId="0" fontId="3" fillId="0" borderId="23" xfId="50" applyFont="1" applyBorder="1" applyAlignment="1" applyProtection="1">
      <alignment horizontal="left" vertical="center" wrapText="1"/>
      <protection hidden="1"/>
    </xf>
    <xf numFmtId="0" fontId="5" fillId="0" borderId="53" xfId="50" applyFont="1" applyBorder="1" applyAlignment="1" applyProtection="1">
      <alignment horizontal="center" vertical="center"/>
      <protection hidden="1"/>
    </xf>
    <xf numFmtId="0" fontId="5" fillId="0" borderId="11" xfId="50" applyFont="1" applyBorder="1" applyAlignment="1" applyProtection="1">
      <alignment horizontal="center" vertical="center"/>
      <protection hidden="1"/>
    </xf>
    <xf numFmtId="0" fontId="3" fillId="0" borderId="53" xfId="50" applyFont="1" applyBorder="1" applyAlignment="1" applyProtection="1">
      <alignment horizontal="center" vertical="center"/>
      <protection locked="0" hidden="1"/>
    </xf>
    <xf numFmtId="0" fontId="18" fillId="0" borderId="2" xfId="50" applyFont="1" applyBorder="1" applyAlignment="1" applyProtection="1">
      <alignment horizontal="center" vertical="center" wrapText="1"/>
      <protection hidden="1"/>
    </xf>
    <xf numFmtId="0" fontId="3" fillId="0" borderId="55" xfId="0" applyFont="1" applyBorder="1" applyAlignment="1" applyProtection="1">
      <alignment horizontal="left" vertical="center" wrapText="1"/>
      <protection hidden="1"/>
    </xf>
    <xf numFmtId="0" fontId="6" fillId="2" borderId="49" xfId="0" applyFont="1" applyFill="1" applyBorder="1" applyAlignment="1" applyProtection="1">
      <alignment horizontal="center" vertical="center"/>
      <protection hidden="1"/>
    </xf>
    <xf numFmtId="0" fontId="5" fillId="0" borderId="47"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locked="0" hidden="1"/>
    </xf>
    <xf numFmtId="0" fontId="17" fillId="0" borderId="28" xfId="0" applyFont="1" applyBorder="1" applyAlignment="1" applyProtection="1">
      <alignment horizontal="center" vertical="center"/>
      <protection locked="0" hidden="1"/>
    </xf>
    <xf numFmtId="0" fontId="17" fillId="0" borderId="59" xfId="0" applyFont="1" applyBorder="1" applyAlignment="1" applyProtection="1">
      <alignment horizontal="center" vertical="center"/>
      <protection locked="0" hidden="1"/>
    </xf>
    <xf numFmtId="0" fontId="3" fillId="0" borderId="63" xfId="0" applyFont="1" applyBorder="1" applyAlignment="1" applyProtection="1">
      <alignment horizontal="center" vertical="center"/>
      <protection locked="0" hidden="1"/>
    </xf>
    <xf numFmtId="0" fontId="3" fillId="0" borderId="64" xfId="0" applyFont="1" applyBorder="1" applyAlignment="1" applyProtection="1">
      <alignment horizontal="center" vertical="center"/>
      <protection locked="0" hidden="1"/>
    </xf>
    <xf numFmtId="0" fontId="6" fillId="2" borderId="19" xfId="50" applyFont="1" applyFill="1" applyBorder="1" applyAlignment="1" applyProtection="1">
      <alignment horizontal="center" vertical="center"/>
      <protection hidden="1"/>
    </xf>
    <xf numFmtId="58" fontId="6" fillId="0" borderId="0" xfId="50" applyNumberFormat="1" applyFont="1" applyAlignment="1" applyProtection="1">
      <alignment vertical="center"/>
      <protection hidden="1"/>
    </xf>
    <xf numFmtId="58" fontId="19" fillId="0" borderId="0" xfId="0" applyNumberFormat="1" applyFont="1" applyAlignment="1" applyProtection="1">
      <alignment vertical="center"/>
      <protection hidden="1"/>
    </xf>
    <xf numFmtId="0" fontId="19" fillId="0" borderId="19" xfId="0" applyFont="1" applyBorder="1" applyAlignment="1" applyProtection="1">
      <alignment vertical="center"/>
      <protection hidden="1"/>
    </xf>
    <xf numFmtId="0" fontId="11" fillId="2" borderId="19" xfId="50" applyFont="1" applyFill="1" applyBorder="1" applyAlignment="1" applyProtection="1">
      <alignment horizontal="center" vertical="center"/>
      <protection hidden="1"/>
    </xf>
    <xf numFmtId="0" fontId="3" fillId="0" borderId="28" xfId="50" applyFont="1" applyBorder="1" applyAlignment="1" applyProtection="1">
      <alignment horizontal="center" vertical="center" wrapText="1"/>
      <protection locked="0" hidden="1"/>
    </xf>
    <xf numFmtId="0" fontId="3" fillId="0" borderId="59" xfId="50" applyFont="1" applyBorder="1" applyAlignment="1" applyProtection="1">
      <alignment horizontal="center" vertical="center" wrapText="1"/>
      <protection locked="0" hidden="1"/>
    </xf>
    <xf numFmtId="0" fontId="18" fillId="0" borderId="28" xfId="50" applyFont="1" applyBorder="1" applyAlignment="1" applyProtection="1">
      <alignment horizontal="center" vertical="center" wrapText="1"/>
      <protection hidden="1"/>
    </xf>
    <xf numFmtId="0" fontId="5" fillId="0" borderId="54" xfId="50" applyFont="1" applyBorder="1" applyAlignment="1" applyProtection="1">
      <alignment horizontal="center" vertical="center"/>
      <protection hidden="1"/>
    </xf>
    <xf numFmtId="183" fontId="3" fillId="0" borderId="12" xfId="49" applyNumberFormat="1" applyFont="1" applyFill="1" applyBorder="1" applyAlignment="1" applyProtection="1">
      <alignment horizontal="center" vertical="center" wrapText="1"/>
      <protection hidden="1"/>
    </xf>
    <xf numFmtId="183" fontId="3" fillId="0" borderId="23" xfId="49" applyNumberFormat="1" applyFont="1" applyFill="1" applyBorder="1" applyAlignment="1" applyProtection="1">
      <alignment horizontal="center" vertical="center"/>
      <protection hidden="1"/>
    </xf>
    <xf numFmtId="183" fontId="3" fillId="0" borderId="23" xfId="49" applyNumberFormat="1" applyFont="1" applyFill="1" applyBorder="1" applyAlignment="1" applyProtection="1">
      <alignment horizontal="center" vertical="center" wrapText="1"/>
      <protection hidden="1"/>
    </xf>
    <xf numFmtId="0" fontId="5" fillId="0" borderId="4" xfId="50" applyFont="1" applyBorder="1" applyAlignment="1" applyProtection="1">
      <alignment horizontal="center" vertical="center"/>
      <protection hidden="1"/>
    </xf>
    <xf numFmtId="183" fontId="3" fillId="0" borderId="4" xfId="49" applyNumberFormat="1" applyFont="1" applyFill="1" applyBorder="1" applyAlignment="1" applyProtection="1">
      <alignment horizontal="center" vertical="center"/>
      <protection hidden="1"/>
    </xf>
    <xf numFmtId="183" fontId="3" fillId="0" borderId="11" xfId="49" applyNumberFormat="1" applyFont="1" applyFill="1" applyBorder="1" applyAlignment="1" applyProtection="1">
      <alignment horizontal="center" vertical="center"/>
      <protection hidden="1"/>
    </xf>
    <xf numFmtId="183" fontId="3" fillId="0" borderId="31" xfId="49" applyNumberFormat="1" applyFont="1" applyFill="1" applyBorder="1" applyAlignment="1" applyProtection="1">
      <alignment horizontal="center" vertical="center"/>
      <protection hidden="1"/>
    </xf>
    <xf numFmtId="183" fontId="3" fillId="0" borderId="61" xfId="49" applyNumberFormat="1" applyFont="1" applyFill="1" applyBorder="1" applyAlignment="1" applyProtection="1">
      <alignment horizontal="center" vertical="center"/>
      <protection hidden="1"/>
    </xf>
    <xf numFmtId="0" fontId="17" fillId="0" borderId="29" xfId="50" applyFont="1" applyBorder="1" applyAlignment="1" applyProtection="1">
      <alignment horizontal="center" vertical="center" textRotation="180"/>
      <protection hidden="1"/>
    </xf>
    <xf numFmtId="0" fontId="17" fillId="0" borderId="30" xfId="50" applyFont="1" applyBorder="1" applyAlignment="1" applyProtection="1">
      <alignment horizontal="center" vertical="center" textRotation="180"/>
      <protection hidden="1"/>
    </xf>
    <xf numFmtId="178" fontId="3" fillId="0" borderId="0" xfId="50" applyNumberFormat="1" applyFont="1" applyProtection="1">
      <protection hidden="1"/>
    </xf>
    <xf numFmtId="0" fontId="21" fillId="0" borderId="6" xfId="50" applyFont="1" applyBorder="1" applyAlignment="1" applyProtection="1">
      <alignment horizontal="center" vertical="center" wrapText="1"/>
      <protection hidden="1"/>
    </xf>
    <xf numFmtId="0" fontId="21" fillId="0" borderId="7" xfId="50" applyFont="1" applyBorder="1" applyAlignment="1" applyProtection="1">
      <alignment horizontal="center" vertical="center" wrapText="1"/>
      <protection hidden="1"/>
    </xf>
    <xf numFmtId="0" fontId="21" fillId="0" borderId="8" xfId="50" applyFont="1" applyBorder="1" applyAlignment="1" applyProtection="1">
      <alignment horizontal="center" vertical="center" wrapText="1"/>
      <protection hidden="1"/>
    </xf>
    <xf numFmtId="0" fontId="38" fillId="0" borderId="15" xfId="50" applyFont="1" applyBorder="1" applyAlignment="1" applyProtection="1">
      <alignment horizontal="center" vertical="center"/>
      <protection hidden="1"/>
    </xf>
    <xf numFmtId="0" fontId="38" fillId="0" borderId="16" xfId="50" applyFont="1" applyBorder="1" applyAlignment="1" applyProtection="1">
      <alignment horizontal="center" vertical="center"/>
      <protection hidden="1"/>
    </xf>
    <xf numFmtId="0" fontId="38" fillId="0" borderId="8" xfId="50" applyFont="1" applyBorder="1" applyAlignment="1" applyProtection="1">
      <alignment horizontal="center" vertical="center"/>
      <protection hidden="1"/>
    </xf>
    <xf numFmtId="0" fontId="38" fillId="0" borderId="0" xfId="50" applyFont="1" applyAlignment="1" applyProtection="1">
      <alignment horizontal="center" vertical="center"/>
      <protection hidden="1"/>
    </xf>
    <xf numFmtId="49" fontId="3" fillId="0" borderId="8" xfId="50" applyNumberFormat="1" applyFont="1" applyBorder="1" applyAlignment="1" applyProtection="1">
      <alignment horizontal="left" vertical="center" wrapText="1"/>
      <protection hidden="1"/>
    </xf>
    <xf numFmtId="49" fontId="3" fillId="0" borderId="0" xfId="50" applyNumberFormat="1" applyFont="1" applyAlignment="1" applyProtection="1">
      <alignment horizontal="left" vertical="center" wrapText="1"/>
      <protection hidden="1"/>
    </xf>
    <xf numFmtId="49" fontId="5" fillId="0" borderId="8" xfId="50" applyNumberFormat="1" applyFont="1" applyBorder="1" applyAlignment="1" applyProtection="1">
      <alignment horizontal="left" vertical="center" wrapText="1"/>
      <protection hidden="1"/>
    </xf>
    <xf numFmtId="49" fontId="5" fillId="0" borderId="0" xfId="50" applyNumberFormat="1" applyFont="1" applyAlignment="1" applyProtection="1">
      <alignment horizontal="left" vertical="center" wrapText="1"/>
      <protection hidden="1"/>
    </xf>
    <xf numFmtId="49" fontId="3" fillId="0" borderId="8" xfId="50" applyNumberFormat="1" applyFont="1" applyBorder="1" applyAlignment="1" applyProtection="1">
      <alignment horizontal="left" vertical="center" wrapText="1" shrinkToFit="1"/>
      <protection hidden="1"/>
    </xf>
    <xf numFmtId="49" fontId="3" fillId="0" borderId="0" xfId="50" applyNumberFormat="1" applyFont="1" applyAlignment="1" applyProtection="1">
      <alignment horizontal="left" vertical="center" wrapText="1" shrinkToFit="1"/>
      <protection hidden="1"/>
    </xf>
    <xf numFmtId="49" fontId="45" fillId="2" borderId="8" xfId="50" applyNumberFormat="1" applyFont="1" applyFill="1" applyBorder="1" applyAlignment="1" applyProtection="1">
      <alignment horizontal="justify" vertical="top" wrapText="1" shrinkToFit="1"/>
      <protection hidden="1"/>
    </xf>
    <xf numFmtId="49" fontId="45" fillId="2" borderId="0" xfId="50" applyNumberFormat="1" applyFont="1" applyFill="1" applyAlignment="1" applyProtection="1">
      <alignment horizontal="justify" vertical="top" wrapText="1" shrinkToFit="1"/>
      <protection hidden="1"/>
    </xf>
    <xf numFmtId="49" fontId="3" fillId="0" borderId="8" xfId="50" applyNumberFormat="1" applyFont="1" applyBorder="1" applyAlignment="1" applyProtection="1">
      <alignment horizontal="left" vertical="top" wrapText="1" shrinkToFit="1"/>
      <protection hidden="1"/>
    </xf>
    <xf numFmtId="49" fontId="3" fillId="0" borderId="0" xfId="50" applyNumberFormat="1" applyFont="1" applyAlignment="1" applyProtection="1">
      <alignment horizontal="left" vertical="top" wrapText="1" shrinkToFit="1"/>
      <protection hidden="1"/>
    </xf>
    <xf numFmtId="0" fontId="46" fillId="4" borderId="0" xfId="50" applyFont="1" applyFill="1" applyAlignment="1" applyProtection="1">
      <alignment horizontal="right" wrapText="1"/>
      <protection hidden="1"/>
    </xf>
    <xf numFmtId="0" fontId="1" fillId="4" borderId="0" xfId="50" applyFill="1" applyProtection="1">
      <protection hidden="1"/>
    </xf>
    <xf numFmtId="0" fontId="47" fillId="4" borderId="0" xfId="50" applyFont="1" applyFill="1" applyAlignment="1" applyProtection="1">
      <alignment wrapText="1"/>
      <protection hidden="1"/>
    </xf>
    <xf numFmtId="183" fontId="3" fillId="0" borderId="33" xfId="49" applyNumberFormat="1" applyFont="1" applyFill="1" applyBorder="1" applyAlignment="1" applyProtection="1">
      <alignment horizontal="center" vertical="center"/>
      <protection hidden="1"/>
    </xf>
    <xf numFmtId="183" fontId="3" fillId="0" borderId="65" xfId="49" applyNumberFormat="1" applyFont="1" applyFill="1" applyBorder="1" applyAlignment="1" applyProtection="1">
      <alignment horizontal="center" vertical="center"/>
      <protection hidden="1"/>
    </xf>
    <xf numFmtId="185" fontId="11" fillId="5" borderId="24" xfId="49" applyNumberFormat="1" applyFont="1" applyFill="1" applyBorder="1" applyAlignment="1" applyProtection="1">
      <alignment horizontal="center" vertical="center" wrapText="1"/>
      <protection hidden="1"/>
    </xf>
    <xf numFmtId="185" fontId="11" fillId="5" borderId="25" xfId="49" applyNumberFormat="1" applyFont="1" applyFill="1" applyBorder="1" applyAlignment="1" applyProtection="1">
      <alignment horizontal="center" vertical="center" wrapText="1"/>
      <protection hidden="1"/>
    </xf>
    <xf numFmtId="182" fontId="21" fillId="0" borderId="32" xfId="50" applyNumberFormat="1" applyFont="1" applyBorder="1" applyAlignment="1" applyProtection="1">
      <alignment vertical="center" wrapText="1"/>
      <protection hidden="1"/>
    </xf>
    <xf numFmtId="185" fontId="11" fillId="5" borderId="3" xfId="49" applyNumberFormat="1" applyFont="1" applyFill="1" applyBorder="1" applyAlignment="1" applyProtection="1">
      <alignment horizontal="center" vertical="center" wrapText="1"/>
      <protection hidden="1"/>
    </xf>
    <xf numFmtId="185" fontId="11" fillId="5" borderId="12" xfId="49" applyNumberFormat="1" applyFont="1" applyFill="1" applyBorder="1" applyAlignment="1" applyProtection="1">
      <alignment horizontal="center" vertical="center" wrapText="1"/>
      <protection hidden="1"/>
    </xf>
    <xf numFmtId="182" fontId="21" fillId="0" borderId="4" xfId="50" applyNumberFormat="1" applyFont="1" applyBorder="1" applyAlignment="1" applyProtection="1">
      <alignment vertical="center" wrapText="1"/>
      <protection hidden="1"/>
    </xf>
    <xf numFmtId="185" fontId="11" fillId="5" borderId="26" xfId="49" applyNumberFormat="1" applyFont="1" applyFill="1" applyBorder="1" applyAlignment="1" applyProtection="1">
      <alignment horizontal="center" vertical="center" wrapText="1"/>
      <protection hidden="1"/>
    </xf>
    <xf numFmtId="185" fontId="11" fillId="5" borderId="27" xfId="49" applyNumberFormat="1" applyFont="1" applyFill="1" applyBorder="1" applyAlignment="1" applyProtection="1">
      <alignment horizontal="center" vertical="center" wrapText="1"/>
      <protection hidden="1"/>
    </xf>
    <xf numFmtId="182" fontId="21" fillId="0" borderId="33" xfId="50" applyNumberFormat="1" applyFont="1" applyBorder="1" applyAlignment="1" applyProtection="1">
      <alignment vertical="center" wrapText="1"/>
      <protection hidden="1"/>
    </xf>
    <xf numFmtId="185" fontId="11" fillId="0" borderId="0" xfId="49" applyNumberFormat="1" applyFont="1" applyFill="1" applyBorder="1" applyAlignment="1" applyProtection="1">
      <alignment horizontal="center" vertical="center" wrapText="1"/>
      <protection hidden="1"/>
    </xf>
    <xf numFmtId="182" fontId="21" fillId="0" borderId="0" xfId="50" applyNumberFormat="1" applyFont="1" applyAlignment="1" applyProtection="1">
      <alignment vertical="center" wrapText="1"/>
      <protection hidden="1"/>
    </xf>
    <xf numFmtId="49" fontId="45" fillId="2" borderId="19" xfId="50" applyNumberFormat="1" applyFont="1" applyFill="1" applyBorder="1" applyAlignment="1" applyProtection="1">
      <alignment horizontal="justify" vertical="top" wrapText="1" shrinkToFit="1"/>
      <protection hidden="1"/>
    </xf>
    <xf numFmtId="0" fontId="17" fillId="0" borderId="34" xfId="50" applyFont="1" applyBorder="1" applyAlignment="1" applyProtection="1">
      <alignment horizontal="center" vertical="center" textRotation="180"/>
      <protection hidden="1"/>
    </xf>
    <xf numFmtId="0" fontId="4" fillId="2" borderId="15" xfId="50" applyFont="1" applyFill="1" applyBorder="1" applyAlignment="1" applyProtection="1">
      <alignment horizontal="center" vertical="center" wrapText="1"/>
      <protection hidden="1"/>
    </xf>
    <xf numFmtId="0" fontId="4" fillId="2" borderId="16" xfId="50" applyFont="1" applyFill="1" applyBorder="1" applyAlignment="1" applyProtection="1">
      <alignment horizontal="center" vertical="center" wrapText="1"/>
      <protection hidden="1"/>
    </xf>
    <xf numFmtId="0" fontId="5" fillId="0" borderId="16" xfId="50" applyFont="1" applyBorder="1" applyAlignment="1" applyProtection="1">
      <alignment horizontal="left" vertical="center"/>
      <protection hidden="1"/>
    </xf>
    <xf numFmtId="0" fontId="5" fillId="0" borderId="16" xfId="50" applyFont="1" applyBorder="1" applyAlignment="1" applyProtection="1">
      <alignment vertical="center"/>
      <protection hidden="1"/>
    </xf>
    <xf numFmtId="0" fontId="6" fillId="2" borderId="66" xfId="50" applyFont="1" applyFill="1" applyBorder="1" applyAlignment="1" applyProtection="1">
      <alignment horizontal="center" vertical="center"/>
      <protection hidden="1"/>
    </xf>
    <xf numFmtId="0" fontId="6" fillId="2" borderId="67" xfId="50" applyFont="1" applyFill="1" applyBorder="1" applyAlignment="1" applyProtection="1">
      <alignment horizontal="center" vertical="center"/>
      <protection hidden="1"/>
    </xf>
    <xf numFmtId="0" fontId="48" fillId="2" borderId="53" xfId="50" applyFont="1" applyFill="1" applyBorder="1" applyAlignment="1" applyProtection="1">
      <alignment horizontal="center" vertical="center" wrapText="1"/>
      <protection hidden="1"/>
    </xf>
    <xf numFmtId="0" fontId="48" fillId="2" borderId="5" xfId="50" applyFont="1" applyFill="1" applyBorder="1" applyAlignment="1" applyProtection="1">
      <alignment horizontal="center" vertical="center" wrapText="1"/>
      <protection hidden="1"/>
    </xf>
    <xf numFmtId="49" fontId="48" fillId="5" borderId="53" xfId="50" applyNumberFormat="1" applyFont="1" applyFill="1" applyBorder="1" applyAlignment="1" applyProtection="1">
      <alignment horizontal="center" vertical="center" wrapText="1"/>
      <protection hidden="1"/>
    </xf>
    <xf numFmtId="49" fontId="48" fillId="5" borderId="5" xfId="50" applyNumberFormat="1" applyFont="1" applyFill="1" applyBorder="1" applyAlignment="1" applyProtection="1">
      <alignment horizontal="center" vertical="center" wrapText="1"/>
      <protection hidden="1"/>
    </xf>
    <xf numFmtId="0" fontId="9" fillId="3" borderId="8" xfId="50" applyFont="1" applyFill="1" applyBorder="1" applyAlignment="1" applyProtection="1">
      <alignment horizontal="left" vertical="center" wrapText="1"/>
      <protection hidden="1"/>
    </xf>
    <xf numFmtId="0" fontId="9" fillId="3" borderId="0" xfId="50" applyFont="1" applyFill="1" applyAlignment="1" applyProtection="1">
      <alignment horizontal="left" vertical="center" wrapText="1"/>
      <protection hidden="1"/>
    </xf>
    <xf numFmtId="0" fontId="9" fillId="3" borderId="0" xfId="50" applyFont="1" applyFill="1" applyAlignment="1" applyProtection="1">
      <alignment horizontal="left"/>
      <protection hidden="1"/>
    </xf>
    <xf numFmtId="0" fontId="49" fillId="3" borderId="8" xfId="50" applyFont="1" applyFill="1" applyBorder="1" applyAlignment="1" applyProtection="1">
      <alignment horizontal="left" vertical="center" wrapText="1"/>
      <protection hidden="1"/>
    </xf>
    <xf numFmtId="0" fontId="49" fillId="3" borderId="0" xfId="50" applyFont="1" applyFill="1" applyAlignment="1" applyProtection="1">
      <alignment horizontal="left" vertical="center" wrapText="1"/>
      <protection hidden="1"/>
    </xf>
    <xf numFmtId="0" fontId="21" fillId="3" borderId="8" xfId="50" applyFont="1" applyFill="1" applyBorder="1" applyAlignment="1" applyProtection="1">
      <alignment horizontal="left" vertical="center" wrapText="1"/>
      <protection hidden="1"/>
    </xf>
    <xf numFmtId="0" fontId="21" fillId="3" borderId="0" xfId="50" applyFont="1" applyFill="1" applyAlignment="1" applyProtection="1">
      <alignment horizontal="left" vertical="center" wrapText="1"/>
      <protection hidden="1"/>
    </xf>
    <xf numFmtId="0" fontId="50" fillId="0" borderId="8" xfId="50" applyFont="1" applyBorder="1" applyAlignment="1" applyProtection="1">
      <alignment vertical="center" wrapText="1"/>
      <protection hidden="1"/>
    </xf>
    <xf numFmtId="0" fontId="50" fillId="0" borderId="0" xfId="50" applyFont="1" applyAlignment="1" applyProtection="1">
      <alignment vertical="center" wrapText="1"/>
      <protection hidden="1"/>
    </xf>
    <xf numFmtId="0" fontId="51" fillId="3" borderId="8" xfId="50" applyFont="1" applyFill="1" applyBorder="1" applyAlignment="1" applyProtection="1">
      <alignment horizontal="center" vertical="center" wrapText="1"/>
      <protection hidden="1"/>
    </xf>
    <xf numFmtId="0" fontId="51" fillId="3" borderId="0" xfId="50" applyFont="1" applyFill="1" applyAlignment="1" applyProtection="1">
      <alignment horizontal="center" vertical="center" wrapText="1"/>
      <protection hidden="1"/>
    </xf>
    <xf numFmtId="0" fontId="52" fillId="2" borderId="5" xfId="50" applyFont="1" applyFill="1" applyBorder="1" applyAlignment="1" applyProtection="1">
      <alignment vertical="center" wrapText="1"/>
      <protection hidden="1"/>
    </xf>
    <xf numFmtId="49" fontId="48" fillId="5" borderId="11" xfId="50" applyNumberFormat="1" applyFont="1" applyFill="1" applyBorder="1" applyAlignment="1" applyProtection="1">
      <alignment horizontal="center" vertical="center" wrapText="1"/>
      <protection hidden="1"/>
    </xf>
    <xf numFmtId="49" fontId="48" fillId="5" borderId="4" xfId="50" applyNumberFormat="1" applyFont="1" applyFill="1" applyBorder="1" applyAlignment="1" applyProtection="1">
      <alignment horizontal="center" vertical="center" wrapText="1"/>
      <protection hidden="1"/>
    </xf>
    <xf numFmtId="0" fontId="5" fillId="3" borderId="23" xfId="50" applyFont="1" applyFill="1" applyBorder="1" applyAlignment="1" applyProtection="1">
      <alignment horizontal="center" vertical="center" wrapText="1"/>
      <protection hidden="1"/>
    </xf>
    <xf numFmtId="0" fontId="5" fillId="3" borderId="4" xfId="50" applyFont="1" applyFill="1" applyBorder="1" applyAlignment="1" applyProtection="1">
      <alignment horizontal="center" vertical="center" wrapText="1"/>
      <protection hidden="1"/>
    </xf>
    <xf numFmtId="0" fontId="5" fillId="3" borderId="5" xfId="50" applyFont="1" applyFill="1" applyBorder="1" applyAlignment="1" applyProtection="1">
      <alignment horizontal="center" vertical="center" wrapText="1"/>
      <protection hidden="1"/>
    </xf>
    <xf numFmtId="0" fontId="3" fillId="0" borderId="12" xfId="50" applyFont="1" applyBorder="1" applyAlignment="1" applyProtection="1">
      <alignment horizontal="center" vertical="center"/>
      <protection hidden="1"/>
    </xf>
    <xf numFmtId="0" fontId="5" fillId="0" borderId="16" xfId="50" applyFont="1" applyBorder="1" applyAlignment="1" applyProtection="1">
      <alignment horizontal="right" vertical="center"/>
      <protection hidden="1"/>
    </xf>
    <xf numFmtId="58" fontId="3" fillId="0" borderId="16" xfId="50" applyNumberFormat="1" applyFont="1" applyBorder="1" applyAlignment="1" applyProtection="1">
      <alignment horizontal="left" vertical="center"/>
      <protection hidden="1"/>
    </xf>
    <xf numFmtId="0" fontId="5" fillId="0" borderId="21" xfId="50" applyFont="1" applyBorder="1" applyAlignment="1" applyProtection="1">
      <alignment horizontal="center" vertical="center"/>
      <protection hidden="1"/>
    </xf>
    <xf numFmtId="0" fontId="5" fillId="3" borderId="11" xfId="50" applyFont="1" applyFill="1" applyBorder="1" applyAlignment="1" applyProtection="1">
      <alignment horizontal="center" vertical="center" wrapText="1"/>
      <protection hidden="1"/>
    </xf>
    <xf numFmtId="178" fontId="5" fillId="3" borderId="12" xfId="49" applyFont="1" applyFill="1" applyBorder="1" applyAlignment="1" applyProtection="1">
      <alignment horizontal="center" vertical="center" wrapText="1"/>
      <protection hidden="1"/>
    </xf>
    <xf numFmtId="178" fontId="3" fillId="0" borderId="12" xfId="49" applyFont="1" applyFill="1" applyBorder="1" applyAlignment="1" applyProtection="1">
      <alignment horizontal="center" vertical="center" wrapText="1"/>
      <protection hidden="1"/>
    </xf>
    <xf numFmtId="0" fontId="3" fillId="0" borderId="68" xfId="50" applyFont="1" applyBorder="1" applyAlignment="1" applyProtection="1">
      <alignment horizontal="right" wrapText="1"/>
      <protection hidden="1"/>
    </xf>
    <xf numFmtId="0" fontId="3" fillId="0" borderId="57" xfId="50" applyFont="1" applyBorder="1" applyAlignment="1" applyProtection="1">
      <alignment horizontal="right" wrapText="1"/>
      <protection hidden="1"/>
    </xf>
    <xf numFmtId="0" fontId="3" fillId="0" borderId="58" xfId="50" applyFont="1" applyBorder="1" applyAlignment="1" applyProtection="1">
      <alignment horizontal="right" wrapText="1"/>
      <protection hidden="1"/>
    </xf>
    <xf numFmtId="0" fontId="9" fillId="3" borderId="60" xfId="50" applyFont="1" applyFill="1" applyBorder="1" applyAlignment="1" applyProtection="1">
      <alignment horizontal="left"/>
      <protection hidden="1"/>
    </xf>
    <xf numFmtId="0" fontId="3" fillId="0" borderId="53" xfId="50" applyFont="1" applyBorder="1" applyAlignment="1" applyProtection="1">
      <alignment horizontal="right" wrapText="1"/>
      <protection hidden="1"/>
    </xf>
    <xf numFmtId="0" fontId="3" fillId="0" borderId="5" xfId="50" applyFont="1" applyBorder="1" applyAlignment="1" applyProtection="1">
      <alignment horizontal="right" wrapText="1"/>
      <protection hidden="1"/>
    </xf>
    <xf numFmtId="0" fontId="3" fillId="0" borderId="11" xfId="50" applyFont="1" applyBorder="1" applyAlignment="1" applyProtection="1">
      <alignment horizontal="right" wrapText="1"/>
      <protection hidden="1"/>
    </xf>
    <xf numFmtId="0" fontId="49" fillId="3" borderId="19" xfId="50" applyFont="1" applyFill="1" applyBorder="1" applyAlignment="1" applyProtection="1">
      <alignment horizontal="left" vertical="center" wrapText="1"/>
      <protection hidden="1"/>
    </xf>
    <xf numFmtId="0" fontId="5" fillId="0" borderId="69" xfId="50" applyFont="1" applyBorder="1" applyAlignment="1" applyProtection="1">
      <alignment horizontal="right" wrapText="1"/>
      <protection hidden="1"/>
    </xf>
    <xf numFmtId="0" fontId="5" fillId="0" borderId="70" xfId="50" applyFont="1" applyBorder="1" applyAlignment="1" applyProtection="1">
      <alignment horizontal="right" wrapText="1"/>
      <protection hidden="1"/>
    </xf>
    <xf numFmtId="0" fontId="5" fillId="0" borderId="65" xfId="50" applyFont="1" applyBorder="1" applyAlignment="1" applyProtection="1">
      <alignment horizontal="right" wrapText="1"/>
      <protection hidden="1"/>
    </xf>
    <xf numFmtId="0" fontId="3" fillId="3" borderId="0" xfId="50" applyFont="1" applyFill="1" applyAlignment="1" applyProtection="1">
      <alignment horizontal="center" wrapText="1"/>
      <protection hidden="1"/>
    </xf>
    <xf numFmtId="0" fontId="5" fillId="0" borderId="0" xfId="50" applyFont="1" applyAlignment="1" applyProtection="1">
      <alignment horizontal="center" wrapText="1"/>
      <protection hidden="1"/>
    </xf>
    <xf numFmtId="178" fontId="5" fillId="0" borderId="0" xfId="49" applyFont="1" applyBorder="1" applyAlignment="1" applyProtection="1">
      <alignment horizontal="center"/>
      <protection hidden="1"/>
    </xf>
    <xf numFmtId="0" fontId="4" fillId="2" borderId="47" xfId="50" applyFont="1" applyFill="1" applyBorder="1" applyAlignment="1" applyProtection="1">
      <alignment horizontal="center" vertical="center" wrapText="1"/>
      <protection hidden="1"/>
    </xf>
    <xf numFmtId="0" fontId="5" fillId="0" borderId="16" xfId="50" applyFont="1" applyBorder="1" applyAlignment="1" applyProtection="1">
      <alignment vertical="center" wrapText="1"/>
      <protection hidden="1"/>
    </xf>
    <xf numFmtId="0" fontId="53" fillId="0" borderId="29" xfId="50" applyFont="1" applyBorder="1" applyAlignment="1" applyProtection="1">
      <alignment horizontal="center" vertical="center" textRotation="180"/>
      <protection hidden="1"/>
    </xf>
    <xf numFmtId="0" fontId="6" fillId="2" borderId="71" xfId="50" applyFont="1" applyFill="1" applyBorder="1" applyAlignment="1" applyProtection="1">
      <alignment horizontal="center" vertical="center"/>
      <protection hidden="1"/>
    </xf>
    <xf numFmtId="0" fontId="53" fillId="0" borderId="30" xfId="50" applyFont="1" applyBorder="1" applyAlignment="1" applyProtection="1">
      <alignment horizontal="center" vertical="center" textRotation="180"/>
      <protection hidden="1"/>
    </xf>
    <xf numFmtId="0" fontId="5" fillId="0" borderId="20" xfId="50" applyFont="1" applyBorder="1" applyAlignment="1" applyProtection="1">
      <alignment horizontal="center" vertical="center"/>
      <protection hidden="1"/>
    </xf>
    <xf numFmtId="178" fontId="3" fillId="0" borderId="32" xfId="49" applyFont="1" applyBorder="1" applyAlignment="1" applyProtection="1">
      <alignment horizontal="center"/>
      <protection hidden="1"/>
    </xf>
    <xf numFmtId="178" fontId="3" fillId="0" borderId="4" xfId="49" applyFont="1" applyBorder="1" applyAlignment="1" applyProtection="1">
      <alignment horizontal="center"/>
      <protection hidden="1"/>
    </xf>
    <xf numFmtId="178" fontId="5" fillId="0" borderId="33" xfId="49" applyFont="1" applyBorder="1" applyAlignment="1" applyProtection="1">
      <alignment horizontal="center"/>
      <protection hidden="1"/>
    </xf>
    <xf numFmtId="0" fontId="53" fillId="0" borderId="34" xfId="50" applyFont="1" applyBorder="1" applyAlignment="1" applyProtection="1">
      <alignment horizontal="center" vertical="center" textRotation="180"/>
      <protection hidden="1"/>
    </xf>
    <xf numFmtId="0" fontId="5" fillId="0" borderId="5"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14" xfId="0" applyFont="1" applyBorder="1" applyAlignment="1" applyProtection="1">
      <alignment horizontal="left" vertical="center"/>
      <protection hidden="1"/>
    </xf>
    <xf numFmtId="0" fontId="8" fillId="0" borderId="0" xfId="0" applyFont="1" applyAlignment="1" applyProtection="1">
      <alignment horizontal="left" vertical="center"/>
      <protection hidden="1"/>
    </xf>
    <xf numFmtId="49" fontId="5" fillId="0" borderId="0" xfId="0" applyNumberFormat="1" applyFont="1" applyProtection="1">
      <protection hidden="1"/>
    </xf>
    <xf numFmtId="49" fontId="9" fillId="0" borderId="11" xfId="0" applyNumberFormat="1" applyFont="1" applyBorder="1" applyAlignment="1" applyProtection="1">
      <alignment horizontal="center" vertical="center" wrapText="1"/>
      <protection hidden="1"/>
    </xf>
    <xf numFmtId="49" fontId="3" fillId="0" borderId="8" xfId="0" applyNumberFormat="1" applyFont="1" applyBorder="1" applyProtection="1">
      <protection hidden="1"/>
    </xf>
    <xf numFmtId="0" fontId="48" fillId="2" borderId="53" xfId="0" applyFont="1" applyFill="1" applyBorder="1" applyAlignment="1" applyProtection="1">
      <alignment horizontal="center" vertical="center" wrapText="1"/>
      <protection hidden="1"/>
    </xf>
    <xf numFmtId="0" fontId="48" fillId="2" borderId="5" xfId="0" applyFont="1" applyFill="1" applyBorder="1" applyAlignment="1" applyProtection="1">
      <alignment horizontal="center" vertical="center" wrapText="1"/>
      <protection hidden="1"/>
    </xf>
    <xf numFmtId="49" fontId="48" fillId="5" borderId="53" xfId="0" applyNumberFormat="1" applyFont="1" applyFill="1" applyBorder="1" applyAlignment="1" applyProtection="1">
      <alignment horizontal="center" vertical="center" wrapText="1"/>
      <protection hidden="1"/>
    </xf>
    <xf numFmtId="49" fontId="48" fillId="5" borderId="5" xfId="0" applyNumberFormat="1" applyFont="1" applyFill="1" applyBorder="1" applyAlignment="1" applyProtection="1">
      <alignment horizontal="center" vertical="center" wrapText="1"/>
      <protection hidden="1"/>
    </xf>
    <xf numFmtId="16" fontId="5" fillId="0" borderId="3" xfId="0" applyNumberFormat="1" applyFont="1" applyBorder="1" applyAlignment="1" applyProtection="1">
      <alignment horizontal="center" vertical="center" wrapText="1"/>
      <protection hidden="1"/>
    </xf>
    <xf numFmtId="16" fontId="5" fillId="0" borderId="11" xfId="0" applyNumberFormat="1" applyFont="1" applyBorder="1" applyAlignment="1" applyProtection="1">
      <alignment horizontal="center" vertical="center" wrapText="1"/>
      <protection hidden="1"/>
    </xf>
    <xf numFmtId="16" fontId="5" fillId="0" borderId="12" xfId="0" applyNumberFormat="1" applyFont="1" applyBorder="1" applyAlignment="1" applyProtection="1">
      <alignment horizontal="center" vertical="center" wrapText="1"/>
      <protection hidden="1"/>
    </xf>
    <xf numFmtId="0" fontId="3" fillId="3" borderId="3" xfId="0" applyFont="1" applyFill="1" applyBorder="1" applyAlignment="1" applyProtection="1">
      <alignment horizontal="center" vertical="center"/>
      <protection locked="0" hidden="1"/>
    </xf>
    <xf numFmtId="0" fontId="3" fillId="3" borderId="11" xfId="0" applyFont="1" applyFill="1" applyBorder="1" applyAlignment="1" applyProtection="1">
      <alignment horizontal="center" vertical="center"/>
      <protection locked="0" hidden="1"/>
    </xf>
    <xf numFmtId="0" fontId="3" fillId="3" borderId="12" xfId="0" applyFont="1" applyFill="1" applyBorder="1" applyAlignment="1" applyProtection="1">
      <alignment horizontal="center" vertical="center"/>
      <protection locked="0" hidden="1"/>
    </xf>
    <xf numFmtId="0" fontId="9" fillId="3" borderId="8" xfId="0" applyFont="1" applyFill="1" applyBorder="1" applyAlignment="1" applyProtection="1">
      <alignment horizontal="left" vertical="center" wrapText="1"/>
      <protection hidden="1"/>
    </xf>
    <xf numFmtId="0" fontId="9" fillId="3" borderId="0" xfId="0" applyFont="1" applyFill="1" applyAlignment="1" applyProtection="1">
      <alignment horizontal="left" vertical="center" wrapText="1"/>
      <protection hidden="1"/>
    </xf>
    <xf numFmtId="0" fontId="9" fillId="3" borderId="0" xfId="0" applyFont="1" applyFill="1" applyAlignment="1" applyProtection="1">
      <alignment horizontal="left"/>
      <protection hidden="1"/>
    </xf>
    <xf numFmtId="0" fontId="49" fillId="3" borderId="8" xfId="0" applyFont="1" applyFill="1" applyBorder="1" applyAlignment="1" applyProtection="1">
      <alignment horizontal="left" vertical="center" wrapText="1"/>
      <protection hidden="1"/>
    </xf>
    <xf numFmtId="0" fontId="49" fillId="3" borderId="0" xfId="0" applyFont="1" applyFill="1" applyAlignment="1" applyProtection="1">
      <alignment horizontal="left" vertical="center" wrapText="1"/>
      <protection hidden="1"/>
    </xf>
    <xf numFmtId="0" fontId="21" fillId="3" borderId="8" xfId="0" applyFont="1" applyFill="1" applyBorder="1" applyAlignment="1" applyProtection="1">
      <alignment horizontal="left" vertical="center" wrapText="1"/>
      <protection hidden="1"/>
    </xf>
    <xf numFmtId="0" fontId="21" fillId="3" borderId="0" xfId="0" applyFont="1" applyFill="1" applyAlignment="1" applyProtection="1">
      <alignment horizontal="left" vertical="center" wrapText="1"/>
      <protection hidden="1"/>
    </xf>
    <xf numFmtId="0" fontId="54" fillId="3" borderId="8" xfId="0" applyFont="1" applyFill="1" applyBorder="1" applyAlignment="1" applyProtection="1">
      <alignment vertical="center" wrapText="1"/>
      <protection hidden="1"/>
    </xf>
    <xf numFmtId="0" fontId="54" fillId="3" borderId="0" xfId="0" applyFont="1" applyFill="1" applyAlignment="1" applyProtection="1">
      <alignment vertical="center" wrapText="1"/>
      <protection hidden="1"/>
    </xf>
    <xf numFmtId="0" fontId="49" fillId="3" borderId="8" xfId="0" applyFont="1" applyFill="1" applyBorder="1" applyAlignment="1" applyProtection="1">
      <alignment horizontal="center" vertical="center" wrapText="1"/>
      <protection hidden="1"/>
    </xf>
    <xf numFmtId="0" fontId="49" fillId="3" borderId="0" xfId="0" applyFont="1" applyFill="1" applyAlignment="1" applyProtection="1">
      <alignment horizontal="center" vertical="center" wrapText="1"/>
      <protection hidden="1"/>
    </xf>
    <xf numFmtId="0" fontId="3" fillId="3" borderId="0" xfId="0" applyFont="1" applyFill="1" applyAlignment="1" applyProtection="1">
      <alignment horizontal="center" wrapText="1"/>
      <protection hidden="1"/>
    </xf>
    <xf numFmtId="0" fontId="51" fillId="3" borderId="8" xfId="0" applyFont="1" applyFill="1" applyBorder="1" applyAlignment="1" applyProtection="1">
      <alignment horizontal="center" vertical="center" wrapText="1"/>
      <protection hidden="1"/>
    </xf>
    <xf numFmtId="0" fontId="51" fillId="3" borderId="0" xfId="0" applyFont="1" applyFill="1" applyAlignment="1" applyProtection="1">
      <alignment horizontal="center" vertical="center" wrapText="1"/>
      <protection hidden="1"/>
    </xf>
    <xf numFmtId="0" fontId="55" fillId="3" borderId="0" xfId="0" applyFont="1" applyFill="1" applyAlignment="1" applyProtection="1">
      <alignment horizontal="center" vertical="center" wrapText="1"/>
      <protection hidden="1"/>
    </xf>
    <xf numFmtId="0" fontId="51" fillId="3" borderId="14" xfId="0" applyFont="1" applyFill="1" applyBorder="1" applyAlignment="1" applyProtection="1">
      <alignment horizontal="center" vertical="center" wrapText="1"/>
      <protection locked="0"/>
    </xf>
    <xf numFmtId="0" fontId="51" fillId="3" borderId="13" xfId="0" applyFont="1" applyFill="1" applyBorder="1" applyAlignment="1" applyProtection="1">
      <alignment horizontal="center" vertical="center" wrapText="1"/>
      <protection locked="0"/>
    </xf>
    <xf numFmtId="0" fontId="52" fillId="2" borderId="5" xfId="0" applyFont="1" applyFill="1" applyBorder="1" applyAlignment="1" applyProtection="1">
      <alignment vertical="center" wrapText="1"/>
      <protection hidden="1"/>
    </xf>
    <xf numFmtId="49" fontId="48" fillId="5" borderId="11" xfId="0" applyNumberFormat="1" applyFont="1" applyFill="1" applyBorder="1" applyAlignment="1" applyProtection="1">
      <alignment horizontal="center" vertical="center" wrapText="1"/>
      <protection hidden="1"/>
    </xf>
    <xf numFmtId="49" fontId="48" fillId="5" borderId="4" xfId="0" applyNumberFormat="1" applyFont="1" applyFill="1" applyBorder="1" applyAlignment="1" applyProtection="1">
      <alignment horizontal="center" vertical="center" wrapText="1"/>
      <protection hidden="1"/>
    </xf>
    <xf numFmtId="0" fontId="5" fillId="3" borderId="23" xfId="0" applyFont="1" applyFill="1" applyBorder="1" applyAlignment="1" applyProtection="1">
      <alignment horizontal="center" vertical="center" wrapText="1"/>
      <protection hidden="1"/>
    </xf>
    <xf numFmtId="0" fontId="5" fillId="3" borderId="31" xfId="0" applyFont="1" applyFill="1" applyBorder="1" applyAlignment="1" applyProtection="1">
      <alignment horizontal="center" vertical="center" wrapText="1"/>
      <protection hidden="1"/>
    </xf>
    <xf numFmtId="0" fontId="5" fillId="3" borderId="7" xfId="0" applyFont="1" applyFill="1" applyBorder="1" applyAlignment="1" applyProtection="1">
      <alignment horizontal="center" vertical="center" wrapText="1"/>
      <protection hidden="1"/>
    </xf>
    <xf numFmtId="0" fontId="3" fillId="0" borderId="12" xfId="0" applyFont="1" applyBorder="1" applyAlignment="1" applyProtection="1">
      <alignment horizontal="center" vertical="center"/>
      <protection locked="0" hidden="1"/>
    </xf>
    <xf numFmtId="0" fontId="3" fillId="3" borderId="12" xfId="0" applyFont="1" applyFill="1" applyBorder="1" applyAlignment="1" applyProtection="1">
      <alignment horizontal="center" vertical="center"/>
      <protection hidden="1"/>
    </xf>
    <xf numFmtId="0" fontId="56" fillId="3" borderId="4" xfId="0" applyFont="1" applyFill="1" applyBorder="1" applyAlignment="1" applyProtection="1">
      <alignment horizontal="left" vertical="center" wrapText="1"/>
      <protection hidden="1"/>
    </xf>
    <xf numFmtId="0" fontId="56" fillId="3" borderId="5" xfId="0" applyFont="1" applyFill="1" applyBorder="1" applyAlignment="1" applyProtection="1">
      <alignment horizontal="left" vertical="center" wrapText="1"/>
      <protection hidden="1"/>
    </xf>
    <xf numFmtId="58" fontId="3" fillId="0" borderId="0" xfId="0" applyNumberFormat="1" applyFont="1" applyAlignment="1" applyProtection="1">
      <alignment horizontal="right" vertical="center"/>
      <protection hidden="1"/>
    </xf>
    <xf numFmtId="58" fontId="3" fillId="0" borderId="0" xfId="0" applyNumberFormat="1" applyFont="1" applyAlignment="1" applyProtection="1">
      <alignment horizontal="center" vertical="center"/>
      <protection hidden="1"/>
    </xf>
    <xf numFmtId="0" fontId="5" fillId="3" borderId="61" xfId="0" applyFont="1" applyFill="1" applyBorder="1" applyAlignment="1" applyProtection="1">
      <alignment horizontal="center" vertical="center" wrapText="1"/>
      <protection hidden="1"/>
    </xf>
    <xf numFmtId="178" fontId="5" fillId="3" borderId="23" xfId="49" applyFont="1" applyFill="1" applyBorder="1" applyAlignment="1" applyProtection="1">
      <alignment horizontal="center" vertical="center" wrapText="1"/>
      <protection hidden="1"/>
    </xf>
    <xf numFmtId="0" fontId="56" fillId="3" borderId="11" xfId="0" applyFont="1" applyFill="1" applyBorder="1" applyAlignment="1" applyProtection="1">
      <alignment horizontal="left" vertical="center" wrapText="1"/>
      <protection hidden="1"/>
    </xf>
    <xf numFmtId="0" fontId="56" fillId="3" borderId="12" xfId="0" applyFont="1" applyFill="1" applyBorder="1" applyAlignment="1" applyProtection="1">
      <alignment horizontal="center" vertical="center"/>
      <protection hidden="1"/>
    </xf>
    <xf numFmtId="178" fontId="23" fillId="3" borderId="12" xfId="49" applyFont="1" applyFill="1" applyBorder="1" applyAlignment="1" applyProtection="1">
      <alignment horizontal="center" vertical="center" wrapText="1"/>
      <protection hidden="1"/>
    </xf>
    <xf numFmtId="0" fontId="9" fillId="3" borderId="60" xfId="0" applyFont="1" applyFill="1" applyBorder="1" applyAlignment="1" applyProtection="1">
      <alignment horizontal="left"/>
      <protection hidden="1"/>
    </xf>
    <xf numFmtId="0" fontId="3" fillId="3" borderId="68" xfId="0" applyFont="1" applyFill="1" applyBorder="1" applyAlignment="1" applyProtection="1">
      <alignment horizontal="right" wrapText="1"/>
      <protection hidden="1"/>
    </xf>
    <xf numFmtId="0" fontId="3" fillId="3" borderId="57" xfId="0" applyFont="1" applyFill="1" applyBorder="1" applyAlignment="1" applyProtection="1">
      <alignment horizontal="right" wrapText="1"/>
      <protection hidden="1"/>
    </xf>
    <xf numFmtId="0" fontId="3" fillId="3" borderId="58" xfId="0" applyFont="1" applyFill="1" applyBorder="1" applyAlignment="1" applyProtection="1">
      <alignment horizontal="right" wrapText="1"/>
      <protection hidden="1"/>
    </xf>
    <xf numFmtId="0" fontId="49" fillId="3" borderId="19" xfId="0" applyFont="1" applyFill="1" applyBorder="1" applyAlignment="1" applyProtection="1">
      <alignment horizontal="left" vertical="center" wrapText="1"/>
      <protection hidden="1"/>
    </xf>
    <xf numFmtId="0" fontId="3" fillId="3" borderId="53" xfId="0" applyFont="1" applyFill="1" applyBorder="1" applyAlignment="1" applyProtection="1">
      <alignment horizontal="right" wrapText="1"/>
      <protection hidden="1"/>
    </xf>
    <xf numFmtId="0" fontId="3" fillId="3" borderId="5" xfId="0" applyFont="1" applyFill="1" applyBorder="1" applyAlignment="1" applyProtection="1">
      <alignment horizontal="right" wrapText="1"/>
      <protection hidden="1"/>
    </xf>
    <xf numFmtId="0" fontId="3" fillId="3" borderId="11" xfId="0" applyFont="1" applyFill="1" applyBorder="1" applyAlignment="1" applyProtection="1">
      <alignment horizontal="right" wrapText="1"/>
      <protection hidden="1"/>
    </xf>
    <xf numFmtId="0" fontId="21" fillId="3" borderId="19" xfId="0" applyFont="1" applyFill="1" applyBorder="1" applyAlignment="1" applyProtection="1">
      <alignment horizontal="left" vertical="center" wrapText="1"/>
      <protection hidden="1"/>
    </xf>
    <xf numFmtId="0" fontId="5" fillId="3" borderId="69" xfId="0" applyFont="1" applyFill="1" applyBorder="1" applyAlignment="1" applyProtection="1">
      <alignment horizontal="right" wrapText="1"/>
      <protection hidden="1"/>
    </xf>
    <xf numFmtId="0" fontId="5" fillId="3" borderId="70" xfId="0" applyFont="1" applyFill="1" applyBorder="1" applyAlignment="1" applyProtection="1">
      <alignment horizontal="right" wrapText="1"/>
      <protection hidden="1"/>
    </xf>
    <xf numFmtId="0" fontId="5" fillId="3" borderId="65" xfId="0" applyFont="1" applyFill="1" applyBorder="1" applyAlignment="1" applyProtection="1">
      <alignment horizontal="right" wrapText="1"/>
      <protection hidden="1"/>
    </xf>
    <xf numFmtId="0" fontId="25" fillId="6" borderId="29" xfId="0" applyFont="1" applyFill="1" applyBorder="1" applyAlignment="1" applyProtection="1">
      <alignment horizontal="center" vertical="center" textRotation="180" wrapText="1"/>
      <protection hidden="1"/>
    </xf>
    <xf numFmtId="0" fontId="25" fillId="6" borderId="30" xfId="0" applyFont="1" applyFill="1" applyBorder="1" applyAlignment="1" applyProtection="1">
      <alignment horizontal="center" vertical="center" textRotation="180" wrapText="1"/>
      <protection hidden="1"/>
    </xf>
    <xf numFmtId="178" fontId="5" fillId="0" borderId="31" xfId="49" applyFont="1" applyFill="1" applyBorder="1" applyAlignment="1" applyProtection="1">
      <alignment horizontal="center" vertical="center" wrapText="1"/>
      <protection hidden="1"/>
    </xf>
    <xf numFmtId="178" fontId="23" fillId="3" borderId="4" xfId="49" applyFont="1" applyFill="1" applyBorder="1" applyAlignment="1" applyProtection="1">
      <alignment horizontal="center" vertical="center" wrapText="1"/>
      <protection hidden="1"/>
    </xf>
    <xf numFmtId="178" fontId="3" fillId="3" borderId="57" xfId="49" applyFont="1" applyFill="1" applyBorder="1" applyAlignment="1" applyProtection="1">
      <alignment horizontal="center" wrapText="1"/>
      <protection hidden="1"/>
    </xf>
    <xf numFmtId="178" fontId="3" fillId="3" borderId="14" xfId="49" applyFont="1" applyFill="1" applyBorder="1" applyAlignment="1" applyProtection="1">
      <alignment horizontal="center" wrapText="1"/>
      <protection hidden="1"/>
    </xf>
    <xf numFmtId="178" fontId="3" fillId="3" borderId="5" xfId="49" applyFont="1" applyFill="1" applyBorder="1" applyAlignment="1" applyProtection="1">
      <alignment horizontal="center" wrapText="1"/>
      <protection hidden="1"/>
    </xf>
    <xf numFmtId="178" fontId="5" fillId="3" borderId="70" xfId="49" applyFont="1" applyFill="1" applyBorder="1" applyAlignment="1" applyProtection="1">
      <alignment horizontal="center" wrapText="1"/>
      <protection hidden="1"/>
    </xf>
    <xf numFmtId="0" fontId="51" fillId="3" borderId="19" xfId="0" applyFont="1" applyFill="1" applyBorder="1" applyAlignment="1" applyProtection="1">
      <alignment horizontal="center" vertical="center" wrapText="1"/>
      <protection hidden="1"/>
    </xf>
    <xf numFmtId="0" fontId="51" fillId="3" borderId="48" xfId="0" applyFont="1" applyFill="1" applyBorder="1" applyAlignment="1" applyProtection="1">
      <alignment horizontal="center" vertical="center" wrapText="1"/>
      <protection locked="0"/>
    </xf>
    <xf numFmtId="0" fontId="25" fillId="6" borderId="34" xfId="0" applyFont="1" applyFill="1" applyBorder="1" applyAlignment="1" applyProtection="1">
      <alignment horizontal="center" vertical="center" textRotation="180" wrapText="1"/>
      <protection hidden="1"/>
    </xf>
    <xf numFmtId="0" fontId="57" fillId="0" borderId="8" xfId="50" applyFont="1" applyBorder="1" applyAlignment="1" applyProtection="1">
      <alignment vertical="center" wrapText="1"/>
      <protection hidden="1"/>
    </xf>
    <xf numFmtId="0" fontId="57" fillId="0" borderId="0" xfId="50" applyFont="1" applyAlignment="1" applyProtection="1">
      <alignment vertical="center" wrapText="1"/>
      <protection hidden="1"/>
    </xf>
    <xf numFmtId="0" fontId="57" fillId="0" borderId="0" xfId="50" applyFont="1" applyProtection="1">
      <protection hidden="1"/>
    </xf>
    <xf numFmtId="0" fontId="50" fillId="0" borderId="8" xfId="50" applyFont="1" applyBorder="1" applyAlignment="1" applyProtection="1">
      <alignment horizontal="left" vertical="center" wrapText="1"/>
      <protection hidden="1"/>
    </xf>
    <xf numFmtId="0" fontId="50" fillId="0" borderId="0" xfId="50" applyFont="1" applyAlignment="1" applyProtection="1">
      <alignment horizontal="left" vertical="center" wrapText="1"/>
      <protection hidden="1"/>
    </xf>
    <xf numFmtId="0" fontId="49" fillId="0" borderId="8" xfId="50" applyFont="1" applyBorder="1" applyAlignment="1" applyProtection="1">
      <alignment vertical="center" wrapText="1"/>
      <protection hidden="1"/>
    </xf>
    <xf numFmtId="0" fontId="49" fillId="0" borderId="0" xfId="50" applyFont="1" applyAlignment="1" applyProtection="1">
      <alignment vertical="center" wrapText="1"/>
      <protection hidden="1"/>
    </xf>
    <xf numFmtId="0" fontId="49" fillId="0" borderId="0" xfId="50" applyFont="1" applyProtection="1">
      <protection hidden="1"/>
    </xf>
    <xf numFmtId="0" fontId="3" fillId="0" borderId="0" xfId="50" applyFont="1" applyAlignment="1" applyProtection="1">
      <alignment horizontal="center"/>
      <protection hidden="1"/>
    </xf>
    <xf numFmtId="58" fontId="3" fillId="0" borderId="0" xfId="50" applyNumberFormat="1" applyFont="1" applyAlignment="1" applyProtection="1">
      <alignment horizontal="left" vertical="center" wrapText="1"/>
      <protection hidden="1"/>
    </xf>
    <xf numFmtId="178" fontId="23" fillId="0" borderId="12" xfId="49" applyFont="1" applyFill="1" applyBorder="1" applyAlignment="1" applyProtection="1">
      <alignment horizontal="center" vertical="center" wrapText="1"/>
      <protection hidden="1"/>
    </xf>
    <xf numFmtId="0" fontId="3" fillId="0" borderId="0" xfId="50" applyFont="1" applyAlignment="1" applyProtection="1">
      <alignment horizontal="left" wrapText="1"/>
      <protection hidden="1"/>
    </xf>
    <xf numFmtId="0" fontId="21" fillId="0" borderId="69" xfId="50" applyFont="1" applyBorder="1" applyAlignment="1" applyProtection="1">
      <alignment horizontal="right" wrapText="1"/>
      <protection hidden="1"/>
    </xf>
    <xf numFmtId="0" fontId="21" fillId="0" borderId="70" xfId="50" applyFont="1" applyBorder="1" applyAlignment="1" applyProtection="1">
      <alignment horizontal="right" wrapText="1"/>
      <protection hidden="1"/>
    </xf>
    <xf numFmtId="0" fontId="21" fillId="0" borderId="65" xfId="50" applyFont="1" applyBorder="1" applyAlignment="1" applyProtection="1">
      <alignment horizontal="right" wrapText="1"/>
      <protection hidden="1"/>
    </xf>
    <xf numFmtId="178" fontId="23" fillId="0" borderId="4" xfId="49" applyFont="1" applyFill="1" applyBorder="1" applyAlignment="1" applyProtection="1">
      <alignment horizontal="center" vertical="center" wrapText="1"/>
      <protection hidden="1"/>
    </xf>
    <xf numFmtId="178" fontId="3" fillId="0" borderId="32" xfId="49" applyFont="1" applyBorder="1" applyAlignment="1" applyProtection="1">
      <alignment horizontal="center" wrapText="1"/>
      <protection hidden="1"/>
    </xf>
    <xf numFmtId="178" fontId="3" fillId="0" borderId="4" xfId="50" applyNumberFormat="1" applyFont="1" applyBorder="1" applyAlignment="1" applyProtection="1">
      <alignment horizontal="center" wrapText="1"/>
      <protection hidden="1"/>
    </xf>
    <xf numFmtId="178" fontId="21" fillId="0" borderId="33" xfId="50" applyNumberFormat="1" applyFont="1" applyBorder="1" applyAlignment="1" applyProtection="1">
      <alignment horizontal="center" wrapText="1"/>
      <protection hidden="1"/>
    </xf>
    <xf numFmtId="0" fontId="58" fillId="0" borderId="0" xfId="50" applyFont="1" applyProtection="1">
      <protection hidden="1"/>
    </xf>
    <xf numFmtId="0" fontId="3" fillId="3" borderId="0" xfId="0" applyFont="1" applyFill="1" applyProtection="1">
      <protection hidden="1"/>
    </xf>
    <xf numFmtId="0" fontId="59" fillId="0" borderId="0" xfId="0" applyFont="1" applyAlignment="1" applyProtection="1">
      <alignment vertical="center"/>
      <protection hidden="1"/>
    </xf>
    <xf numFmtId="0" fontId="59" fillId="0" borderId="0" xfId="0" applyFont="1" applyAlignment="1" applyProtection="1">
      <alignment horizontal="left" vertical="center"/>
      <protection hidden="1"/>
    </xf>
    <xf numFmtId="0" fontId="60" fillId="0" borderId="0" xfId="0" applyFont="1" applyAlignment="1" applyProtection="1">
      <alignment vertical="top" wrapText="1"/>
      <protection hidden="1"/>
    </xf>
    <xf numFmtId="0" fontId="5" fillId="0" borderId="12" xfId="0" applyFont="1" applyBorder="1" applyAlignment="1" applyProtection="1">
      <alignment horizontal="center" vertical="center"/>
      <protection hidden="1"/>
    </xf>
    <xf numFmtId="0" fontId="6" fillId="2" borderId="8" xfId="0" applyFont="1" applyFill="1" applyBorder="1" applyAlignment="1" applyProtection="1">
      <alignment horizontal="center"/>
      <protection hidden="1"/>
    </xf>
    <xf numFmtId="0" fontId="6" fillId="2" borderId="0" xfId="0" applyFont="1" applyFill="1" applyAlignment="1" applyProtection="1">
      <alignment horizontal="center"/>
      <protection hidden="1"/>
    </xf>
    <xf numFmtId="49" fontId="9" fillId="0" borderId="53" xfId="0" applyNumberFormat="1" applyFont="1" applyBorder="1" applyAlignment="1" applyProtection="1">
      <alignment horizontal="center" vertical="center" wrapText="1"/>
      <protection hidden="1"/>
    </xf>
    <xf numFmtId="49" fontId="9" fillId="0" borderId="5" xfId="0" applyNumberFormat="1" applyFont="1" applyBorder="1" applyAlignment="1" applyProtection="1">
      <alignment horizontal="center" vertical="center" wrapText="1"/>
      <protection hidden="1"/>
    </xf>
    <xf numFmtId="0" fontId="61" fillId="0" borderId="6" xfId="0" applyFont="1" applyBorder="1" applyAlignment="1" applyProtection="1">
      <alignment horizontal="center" vertical="center" wrapText="1"/>
      <protection hidden="1"/>
    </xf>
    <xf numFmtId="0" fontId="61" fillId="0" borderId="7" xfId="0" applyFont="1" applyBorder="1" applyAlignment="1" applyProtection="1">
      <alignment horizontal="center" vertical="center" wrapText="1"/>
      <protection hidden="1"/>
    </xf>
    <xf numFmtId="49" fontId="48" fillId="7" borderId="53" xfId="0" applyNumberFormat="1" applyFont="1" applyFill="1" applyBorder="1" applyAlignment="1" applyProtection="1">
      <alignment horizontal="center" vertical="center" wrapText="1"/>
      <protection hidden="1"/>
    </xf>
    <xf numFmtId="49" fontId="48" fillId="7" borderId="5" xfId="0" applyNumberFormat="1" applyFont="1" applyFill="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locked="0" hidden="1"/>
    </xf>
    <xf numFmtId="0" fontId="5" fillId="0" borderId="11" xfId="0" applyFont="1" applyBorder="1" applyAlignment="1" applyProtection="1">
      <alignment horizontal="center" vertical="center" wrapText="1"/>
      <protection locked="0" hidden="1"/>
    </xf>
    <xf numFmtId="0" fontId="5" fillId="0" borderId="12" xfId="0" applyFont="1" applyBorder="1" applyAlignment="1" applyProtection="1">
      <alignment horizontal="center" vertical="center" wrapText="1"/>
      <protection locked="0" hidden="1"/>
    </xf>
    <xf numFmtId="0" fontId="11" fillId="5" borderId="3" xfId="0" applyFont="1" applyFill="1" applyBorder="1" applyAlignment="1" applyProtection="1">
      <alignment horizontal="center" vertical="center" wrapText="1"/>
      <protection locked="0" hidden="1"/>
    </xf>
    <xf numFmtId="0" fontId="11" fillId="5" borderId="11" xfId="0" applyFont="1" applyFill="1" applyBorder="1" applyAlignment="1" applyProtection="1">
      <alignment horizontal="center" vertical="center" wrapText="1"/>
      <protection locked="0" hidden="1"/>
    </xf>
    <xf numFmtId="0" fontId="11" fillId="5" borderId="12" xfId="0" applyFont="1" applyFill="1" applyBorder="1" applyAlignment="1" applyProtection="1">
      <alignment horizontal="center" vertical="center"/>
      <protection locked="0" hidden="1"/>
    </xf>
    <xf numFmtId="49" fontId="11" fillId="7" borderId="53" xfId="0" applyNumberFormat="1" applyFont="1" applyFill="1" applyBorder="1" applyAlignment="1" applyProtection="1">
      <alignment horizontal="center" vertical="center" wrapText="1"/>
      <protection hidden="1"/>
    </xf>
    <xf numFmtId="49" fontId="11" fillId="7" borderId="5" xfId="0" applyNumberFormat="1" applyFont="1" applyFill="1" applyBorder="1" applyAlignment="1" applyProtection="1">
      <alignment horizontal="center" vertical="center" wrapText="1"/>
      <protection hidden="1"/>
    </xf>
    <xf numFmtId="0" fontId="3" fillId="0" borderId="72" xfId="0" applyFont="1" applyBorder="1" applyAlignment="1" applyProtection="1">
      <alignment horizontal="center" vertical="center"/>
      <protection locked="0" hidden="1"/>
    </xf>
    <xf numFmtId="0" fontId="61" fillId="0" borderId="5" xfId="0" applyFont="1" applyBorder="1" applyAlignment="1" applyProtection="1">
      <alignment horizontal="center" vertical="center" wrapText="1"/>
      <protection hidden="1"/>
    </xf>
    <xf numFmtId="49" fontId="48" fillId="7" borderId="11" xfId="0" applyNumberFormat="1"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protection hidden="1"/>
    </xf>
    <xf numFmtId="0" fontId="23" fillId="0" borderId="4" xfId="0" applyFont="1" applyBorder="1" applyAlignment="1" applyProtection="1">
      <alignment horizontal="left" vertical="center" wrapText="1"/>
      <protection hidden="1"/>
    </xf>
    <xf numFmtId="0" fontId="23" fillId="0" borderId="5" xfId="0" applyFont="1" applyBorder="1" applyAlignment="1" applyProtection="1">
      <alignment horizontal="left" vertical="center" wrapText="1"/>
      <protection hidden="1"/>
    </xf>
    <xf numFmtId="0" fontId="11" fillId="5" borderId="12" xfId="0" applyFont="1" applyFill="1" applyBorder="1" applyAlignment="1" applyProtection="1">
      <alignment horizontal="center" vertical="center" wrapText="1"/>
      <protection locked="0" hidden="1"/>
    </xf>
    <xf numFmtId="0" fontId="11" fillId="5" borderId="12" xfId="0" applyFont="1" applyFill="1" applyBorder="1" applyAlignment="1" applyProtection="1">
      <alignment horizontal="center" vertical="center"/>
      <protection hidden="1"/>
    </xf>
    <xf numFmtId="0" fontId="62" fillId="5" borderId="12" xfId="0" applyFont="1" applyFill="1" applyBorder="1" applyAlignment="1" applyProtection="1">
      <alignment horizontal="left" vertical="center" wrapText="1"/>
      <protection hidden="1"/>
    </xf>
    <xf numFmtId="49" fontId="11" fillId="7" borderId="11" xfId="0" applyNumberFormat="1" applyFont="1" applyFill="1" applyBorder="1" applyAlignment="1" applyProtection="1">
      <alignment horizontal="center" vertical="center" wrapText="1"/>
      <protection hidden="1"/>
    </xf>
    <xf numFmtId="49" fontId="48" fillId="7" borderId="4" xfId="0" applyNumberFormat="1" applyFont="1" applyFill="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23" fillId="0" borderId="4" xfId="0" applyFont="1" applyBorder="1" applyAlignment="1" applyProtection="1">
      <alignment horizontal="left" vertical="top" wrapText="1"/>
      <protection hidden="1"/>
    </xf>
    <xf numFmtId="0" fontId="23" fillId="0" borderId="5" xfId="0" applyFont="1" applyBorder="1" applyAlignment="1" applyProtection="1">
      <alignment horizontal="left" vertical="top" wrapText="1"/>
      <protection hidden="1"/>
    </xf>
    <xf numFmtId="58" fontId="5" fillId="0" borderId="0" xfId="0" applyNumberFormat="1" applyFont="1" applyAlignment="1" applyProtection="1">
      <alignment vertical="center"/>
      <protection hidden="1"/>
    </xf>
    <xf numFmtId="0" fontId="3" fillId="0" borderId="61" xfId="0" applyFont="1" applyBorder="1" applyAlignment="1" applyProtection="1">
      <alignment vertical="center" wrapText="1"/>
      <protection hidden="1"/>
    </xf>
    <xf numFmtId="178" fontId="5" fillId="0" borderId="12" xfId="49" applyFont="1" applyBorder="1" applyAlignment="1" applyProtection="1">
      <alignment horizontal="center"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protection hidden="1"/>
    </xf>
    <xf numFmtId="0" fontId="23" fillId="0" borderId="11" xfId="0" applyFont="1" applyBorder="1" applyAlignment="1" applyProtection="1">
      <alignment horizontal="left" vertical="center" wrapText="1"/>
      <protection hidden="1"/>
    </xf>
    <xf numFmtId="0" fontId="62" fillId="5" borderId="12" xfId="0" applyFont="1" applyFill="1" applyBorder="1" applyAlignment="1" applyProtection="1">
      <alignment horizontal="center" vertical="center"/>
      <protection hidden="1"/>
    </xf>
    <xf numFmtId="178" fontId="62" fillId="5" borderId="12" xfId="49" applyFont="1" applyFill="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23" fillId="0" borderId="11" xfId="0" applyFont="1" applyBorder="1" applyAlignment="1" applyProtection="1">
      <alignment horizontal="left" vertical="top" wrapText="1"/>
      <protection hidden="1"/>
    </xf>
    <xf numFmtId="0" fontId="63" fillId="3" borderId="29" xfId="0" applyFont="1" applyFill="1" applyBorder="1" applyAlignment="1" applyProtection="1">
      <alignment horizontal="center" vertical="center" textRotation="180" wrapText="1"/>
      <protection hidden="1"/>
    </xf>
    <xf numFmtId="0" fontId="63" fillId="3" borderId="30" xfId="0" applyFont="1" applyFill="1" applyBorder="1" applyAlignment="1" applyProtection="1">
      <alignment horizontal="center" vertical="center" textRotation="180" wrapText="1"/>
      <protection hidden="1"/>
    </xf>
    <xf numFmtId="178" fontId="0" fillId="0" borderId="0" xfId="0" applyNumberFormat="1" applyProtection="1">
      <protection hidden="1"/>
    </xf>
    <xf numFmtId="178" fontId="62" fillId="5" borderId="4" xfId="49" applyFont="1" applyFill="1" applyBorder="1" applyAlignment="1" applyProtection="1">
      <alignment horizontal="center" vertical="center" wrapText="1"/>
      <protection hidden="1"/>
    </xf>
    <xf numFmtId="49" fontId="48" fillId="7" borderId="5" xfId="0" applyNumberFormat="1" applyFont="1" applyFill="1" applyBorder="1" applyAlignment="1" applyProtection="1">
      <alignment vertical="center" wrapText="1"/>
      <protection hidden="1"/>
    </xf>
    <xf numFmtId="0" fontId="11" fillId="5" borderId="53" xfId="0" applyFont="1" applyFill="1" applyBorder="1" applyAlignment="1" applyProtection="1">
      <alignment horizontal="center" vertical="center" wrapText="1"/>
      <protection locked="0" hidden="1"/>
    </xf>
    <xf numFmtId="0" fontId="11" fillId="5" borderId="5" xfId="0" applyFont="1" applyFill="1" applyBorder="1" applyAlignment="1" applyProtection="1">
      <alignment horizontal="center" vertical="center" wrapText="1"/>
      <protection locked="0" hidden="1"/>
    </xf>
    <xf numFmtId="0" fontId="11" fillId="5" borderId="5"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wrapText="1"/>
      <protection locked="0" hidden="1"/>
    </xf>
    <xf numFmtId="0" fontId="5" fillId="5" borderId="11" xfId="0" applyFont="1" applyFill="1" applyBorder="1" applyAlignment="1" applyProtection="1">
      <alignment horizontal="center" vertical="center" wrapText="1"/>
      <protection locked="0" hidden="1"/>
    </xf>
    <xf numFmtId="0" fontId="5" fillId="5" borderId="12" xfId="0" applyFont="1" applyFill="1" applyBorder="1" applyAlignment="1" applyProtection="1">
      <alignment horizontal="center" vertical="center" wrapText="1"/>
      <protection locked="0" hidden="1"/>
    </xf>
    <xf numFmtId="0" fontId="5" fillId="0" borderId="3" xfId="0" applyFont="1" applyBorder="1" applyAlignment="1" applyProtection="1">
      <alignment horizontal="center" vertical="center"/>
      <protection locked="0" hidden="1"/>
    </xf>
    <xf numFmtId="0" fontId="5" fillId="0" borderId="11" xfId="0" applyFont="1" applyBorder="1" applyAlignment="1" applyProtection="1">
      <alignment horizontal="center" vertical="center"/>
      <protection locked="0" hidden="1"/>
    </xf>
    <xf numFmtId="178" fontId="3" fillId="5" borderId="53" xfId="49" applyFont="1" applyFill="1" applyBorder="1" applyAlignment="1" applyProtection="1">
      <alignment horizontal="center" vertical="center" wrapText="1"/>
      <protection hidden="1"/>
    </xf>
    <xf numFmtId="178" fontId="3" fillId="5" borderId="5" xfId="49" applyFont="1" applyFill="1" applyBorder="1" applyAlignment="1" applyProtection="1">
      <alignment horizontal="center" vertical="center" wrapText="1"/>
      <protection hidden="1"/>
    </xf>
    <xf numFmtId="178" fontId="3" fillId="5" borderId="4" xfId="49" applyFont="1" applyFill="1" applyBorder="1" applyAlignment="1" applyProtection="1">
      <alignment horizontal="center" vertical="center" wrapText="1"/>
      <protection hidden="1"/>
    </xf>
    <xf numFmtId="0" fontId="5" fillId="0" borderId="53" xfId="0" applyFont="1" applyBorder="1" applyAlignment="1" applyProtection="1">
      <alignment horizontal="center" vertical="center" wrapText="1"/>
      <protection locked="0" hidden="1"/>
    </xf>
    <xf numFmtId="0" fontId="5" fillId="0" borderId="5" xfId="0" applyFont="1" applyBorder="1" applyAlignment="1" applyProtection="1">
      <alignment horizontal="center" vertical="center" wrapText="1"/>
      <protection locked="0" hidden="1"/>
    </xf>
    <xf numFmtId="0" fontId="5" fillId="0" borderId="4" xfId="0" applyFont="1" applyBorder="1" applyAlignment="1" applyProtection="1">
      <alignment horizontal="center" vertical="center"/>
      <protection locked="0" hidden="1"/>
    </xf>
    <xf numFmtId="0" fontId="11" fillId="5" borderId="5" xfId="0" applyFont="1" applyFill="1" applyBorder="1" applyAlignment="1" applyProtection="1">
      <alignment horizontal="center" vertical="center"/>
      <protection hidden="1"/>
    </xf>
    <xf numFmtId="0" fontId="62" fillId="5" borderId="5" xfId="0" applyFont="1" applyFill="1" applyBorder="1" applyAlignment="1" applyProtection="1">
      <alignment horizontal="left" vertical="top" wrapText="1"/>
      <protection hidden="1"/>
    </xf>
    <xf numFmtId="0" fontId="23" fillId="0" borderId="4" xfId="0" applyFont="1" applyBorder="1" applyAlignment="1" applyProtection="1">
      <alignment horizontal="justify" vertical="center" wrapText="1"/>
      <protection hidden="1"/>
    </xf>
    <xf numFmtId="0" fontId="23" fillId="0" borderId="5" xfId="0" applyFont="1" applyBorder="1" applyAlignment="1" applyProtection="1">
      <alignment horizontal="justify" vertical="center" wrapText="1"/>
      <protection hidden="1"/>
    </xf>
    <xf numFmtId="0" fontId="23" fillId="0" borderId="12" xfId="0" applyFont="1" applyBorder="1" applyAlignment="1" applyProtection="1">
      <alignment horizontal="justify" vertical="center" wrapText="1"/>
      <protection hidden="1"/>
    </xf>
    <xf numFmtId="0" fontId="5" fillId="5" borderId="12" xfId="0" applyFont="1" applyFill="1" applyBorder="1" applyAlignment="1" applyProtection="1">
      <alignment horizontal="center" vertical="center"/>
      <protection hidden="1"/>
    </xf>
    <xf numFmtId="0" fontId="23" fillId="5" borderId="12" xfId="0" applyFont="1" applyFill="1" applyBorder="1" applyAlignment="1" applyProtection="1">
      <alignment horizontal="justify" vertical="center" wrapText="1"/>
      <protection hidden="1"/>
    </xf>
    <xf numFmtId="0" fontId="23" fillId="0" borderId="4" xfId="0" applyFont="1" applyBorder="1" applyAlignment="1" applyProtection="1">
      <alignment horizontal="left" vertical="center"/>
      <protection hidden="1"/>
    </xf>
    <xf numFmtId="0" fontId="23" fillId="0" borderId="5" xfId="0" applyFont="1" applyBorder="1" applyAlignment="1" applyProtection="1">
      <alignment horizontal="left" vertical="center"/>
      <protection hidden="1"/>
    </xf>
    <xf numFmtId="0" fontId="62" fillId="5" borderId="12" xfId="0" applyFont="1" applyFill="1" applyBorder="1" applyAlignment="1" applyProtection="1">
      <alignment horizontal="justify" vertical="center" wrapText="1"/>
      <protection hidden="1"/>
    </xf>
    <xf numFmtId="49" fontId="64" fillId="7" borderId="4" xfId="0" applyNumberFormat="1" applyFont="1" applyFill="1" applyBorder="1" applyAlignment="1" applyProtection="1">
      <alignment horizontal="center" vertical="center" wrapText="1"/>
      <protection hidden="1"/>
    </xf>
    <xf numFmtId="49" fontId="64" fillId="7" borderId="5" xfId="0" applyNumberFormat="1" applyFont="1" applyFill="1" applyBorder="1" applyAlignment="1" applyProtection="1">
      <alignment horizontal="center" vertical="center" wrapText="1"/>
      <protection hidden="1"/>
    </xf>
    <xf numFmtId="0" fontId="62" fillId="5" borderId="5" xfId="0" applyFont="1" applyFill="1" applyBorder="1" applyAlignment="1" applyProtection="1">
      <alignment horizontal="justify" vertical="center" wrapText="1"/>
      <protection hidden="1"/>
    </xf>
    <xf numFmtId="178" fontId="23" fillId="5" borderId="4" xfId="49" applyFont="1" applyFill="1" applyBorder="1" applyAlignment="1" applyProtection="1">
      <alignment horizontal="center" vertical="center" wrapText="1"/>
      <protection hidden="1"/>
    </xf>
    <xf numFmtId="0" fontId="62" fillId="5" borderId="4" xfId="0" applyFont="1" applyFill="1" applyBorder="1" applyAlignment="1" applyProtection="1">
      <alignment horizontal="left" vertical="center" wrapText="1"/>
      <protection hidden="1"/>
    </xf>
    <xf numFmtId="0" fontId="62" fillId="5" borderId="5" xfId="0" applyFont="1" applyFill="1" applyBorder="1" applyAlignment="1" applyProtection="1">
      <alignment horizontal="left" vertical="center" wrapText="1"/>
      <protection hidden="1"/>
    </xf>
    <xf numFmtId="0" fontId="23" fillId="0" borderId="12" xfId="0" applyFont="1" applyBorder="1" applyAlignment="1" applyProtection="1">
      <alignment horizontal="left" vertical="center" wrapText="1"/>
      <protection hidden="1"/>
    </xf>
    <xf numFmtId="0" fontId="23" fillId="0" borderId="31" xfId="0" applyFont="1" applyBorder="1" applyAlignment="1" applyProtection="1">
      <alignment horizontal="left" vertical="center" wrapText="1"/>
      <protection hidden="1"/>
    </xf>
    <xf numFmtId="0" fontId="23" fillId="0" borderId="7" xfId="0" applyFont="1" applyBorder="1" applyAlignment="1" applyProtection="1">
      <alignment horizontal="left" vertical="center" wrapText="1"/>
      <protection hidden="1"/>
    </xf>
    <xf numFmtId="178" fontId="62" fillId="5" borderId="5" xfId="49" applyFont="1" applyFill="1" applyBorder="1" applyAlignment="1" applyProtection="1">
      <alignment horizontal="center" vertical="center" wrapText="1"/>
      <protection hidden="1"/>
    </xf>
    <xf numFmtId="0" fontId="23" fillId="0" borderId="11" xfId="0" applyFont="1" applyBorder="1" applyAlignment="1" applyProtection="1">
      <alignment horizontal="justify" vertical="center" wrapText="1"/>
      <protection hidden="1"/>
    </xf>
    <xf numFmtId="0" fontId="23" fillId="5" borderId="12" xfId="0" applyFont="1" applyFill="1" applyBorder="1" applyAlignment="1" applyProtection="1">
      <alignment horizontal="center" vertical="center" wrapText="1"/>
      <protection hidden="1"/>
    </xf>
    <xf numFmtId="0" fontId="23" fillId="0" borderId="11" xfId="0" applyFont="1" applyBorder="1" applyAlignment="1" applyProtection="1">
      <alignment horizontal="left" vertical="center"/>
      <protection hidden="1"/>
    </xf>
    <xf numFmtId="0" fontId="62" fillId="5" borderId="12" xfId="0" applyFont="1" applyFill="1" applyBorder="1" applyAlignment="1" applyProtection="1">
      <alignment horizontal="center" vertical="center" wrapText="1"/>
      <protection hidden="1"/>
    </xf>
    <xf numFmtId="179" fontId="23" fillId="0" borderId="12" xfId="49" applyNumberFormat="1" applyFont="1" applyFill="1" applyBorder="1" applyAlignment="1" applyProtection="1">
      <alignment horizontal="center" vertical="center" wrapText="1"/>
      <protection hidden="1"/>
    </xf>
    <xf numFmtId="0" fontId="62" fillId="5" borderId="5" xfId="0" applyFont="1" applyFill="1" applyBorder="1" applyAlignment="1" applyProtection="1">
      <alignment horizontal="center" vertical="center" wrapText="1"/>
      <protection hidden="1"/>
    </xf>
    <xf numFmtId="0" fontId="62" fillId="5" borderId="11" xfId="0" applyFont="1" applyFill="1" applyBorder="1" applyAlignment="1" applyProtection="1">
      <alignment horizontal="left" vertical="center" wrapText="1"/>
      <protection hidden="1"/>
    </xf>
    <xf numFmtId="0" fontId="23" fillId="0" borderId="11" xfId="0" applyFont="1" applyBorder="1" applyAlignment="1" applyProtection="1">
      <alignment vertical="center"/>
      <protection hidden="1"/>
    </xf>
    <xf numFmtId="0" fontId="23" fillId="0" borderId="12" xfId="0" applyFont="1" applyBorder="1" applyAlignment="1" applyProtection="1">
      <alignment vertical="center"/>
      <protection hidden="1"/>
    </xf>
    <xf numFmtId="0" fontId="23" fillId="0" borderId="12" xfId="0" applyFont="1" applyBorder="1" applyAlignment="1" applyProtection="1">
      <alignment vertical="center" wrapText="1"/>
      <protection hidden="1"/>
    </xf>
    <xf numFmtId="0" fontId="23" fillId="0" borderId="5" xfId="0" applyFont="1" applyBorder="1" applyAlignment="1" applyProtection="1">
      <alignment vertical="center" wrapText="1"/>
      <protection hidden="1"/>
    </xf>
    <xf numFmtId="179" fontId="23" fillId="0" borderId="11" xfId="49" applyNumberFormat="1" applyFont="1" applyFill="1" applyBorder="1" applyAlignment="1" applyProtection="1">
      <alignment horizontal="center" vertical="center" wrapText="1"/>
      <protection hidden="1"/>
    </xf>
    <xf numFmtId="0" fontId="23" fillId="0" borderId="61" xfId="0" applyFont="1" applyBorder="1" applyAlignment="1" applyProtection="1">
      <alignment vertical="center" wrapText="1"/>
      <protection hidden="1"/>
    </xf>
    <xf numFmtId="0" fontId="23" fillId="0" borderId="5" xfId="0" applyFont="1" applyBorder="1" applyAlignment="1" applyProtection="1">
      <alignment horizontal="center" vertical="center" wrapText="1"/>
      <protection hidden="1"/>
    </xf>
    <xf numFmtId="0" fontId="65" fillId="5" borderId="5" xfId="0" applyFont="1" applyFill="1" applyBorder="1" applyAlignment="1" applyProtection="1">
      <alignment horizontal="left" vertical="center"/>
      <protection hidden="1"/>
    </xf>
    <xf numFmtId="178" fontId="65" fillId="5" borderId="5" xfId="49" applyFont="1" applyFill="1" applyBorder="1" applyAlignment="1" applyProtection="1">
      <alignment horizontal="left" vertical="center"/>
      <protection hidden="1"/>
    </xf>
    <xf numFmtId="178" fontId="65" fillId="5" borderId="11" xfId="49" applyFont="1" applyFill="1" applyBorder="1" applyAlignment="1" applyProtection="1">
      <alignment horizontal="left" vertical="center" wrapText="1"/>
      <protection hidden="1"/>
    </xf>
    <xf numFmtId="178" fontId="13" fillId="5" borderId="0" xfId="0" applyNumberFormat="1" applyFont="1" applyFill="1" applyProtection="1">
      <protection hidden="1"/>
    </xf>
    <xf numFmtId="178" fontId="23" fillId="0" borderId="5" xfId="49" applyFont="1" applyFill="1" applyBorder="1" applyAlignment="1" applyProtection="1">
      <alignment horizontal="center" vertical="center" wrapText="1"/>
      <protection hidden="1"/>
    </xf>
    <xf numFmtId="0" fontId="13" fillId="2" borderId="53" xfId="0" applyFont="1" applyFill="1" applyBorder="1" applyAlignment="1" applyProtection="1">
      <alignment horizontal="center" vertical="center" wrapText="1"/>
      <protection hidden="1"/>
    </xf>
    <xf numFmtId="0" fontId="13" fillId="2" borderId="5" xfId="0" applyFont="1" applyFill="1" applyBorder="1" applyAlignment="1" applyProtection="1">
      <alignment horizontal="center" vertical="center" wrapText="1"/>
      <protection hidden="1"/>
    </xf>
    <xf numFmtId="0" fontId="5" fillId="0" borderId="8" xfId="0" applyFont="1" applyBorder="1" applyAlignment="1" applyProtection="1">
      <alignment horizontal="left" vertical="center"/>
      <protection hidden="1"/>
    </xf>
    <xf numFmtId="0" fontId="3" fillId="0" borderId="73" xfId="0" applyFont="1" applyBorder="1" applyAlignment="1" applyProtection="1">
      <alignment horizontal="center" vertical="center"/>
      <protection locked="0" hidden="1"/>
    </xf>
    <xf numFmtId="0" fontId="3" fillId="0" borderId="74" xfId="0" applyFont="1" applyBorder="1" applyAlignment="1" applyProtection="1">
      <alignment horizontal="center" vertical="center"/>
      <protection locked="0" hidden="1"/>
    </xf>
    <xf numFmtId="0" fontId="66" fillId="0" borderId="8" xfId="0" applyFont="1" applyBorder="1" applyAlignment="1" applyProtection="1">
      <alignment horizontal="left" vertical="center" wrapText="1"/>
      <protection hidden="1"/>
    </xf>
    <xf numFmtId="0" fontId="66" fillId="0" borderId="0" xfId="0" applyFont="1" applyAlignment="1" applyProtection="1">
      <alignment horizontal="left" vertical="center" wrapText="1"/>
      <protection hidden="1"/>
    </xf>
    <xf numFmtId="0" fontId="5" fillId="3" borderId="8" xfId="0" applyFont="1" applyFill="1" applyBorder="1" applyAlignment="1" applyProtection="1">
      <alignment horizontal="left" vertical="center" wrapText="1"/>
      <protection hidden="1"/>
    </xf>
    <xf numFmtId="0" fontId="5" fillId="3" borderId="0" xfId="0" applyFont="1" applyFill="1" applyAlignment="1" applyProtection="1">
      <alignment horizontal="left"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6" fillId="8" borderId="15" xfId="0" applyFont="1" applyFill="1" applyBorder="1" applyAlignment="1" applyProtection="1">
      <alignment horizontal="center" vertical="center"/>
      <protection hidden="1"/>
    </xf>
    <xf numFmtId="0" fontId="36" fillId="8" borderId="16" xfId="0" applyFont="1" applyFill="1" applyBorder="1" applyAlignment="1" applyProtection="1">
      <alignment horizontal="center" vertical="center"/>
      <protection hidden="1"/>
    </xf>
    <xf numFmtId="0" fontId="67" fillId="0" borderId="51" xfId="0" applyFont="1" applyBorder="1" applyAlignment="1">
      <alignment horizontal="center" vertical="center" wrapText="1"/>
    </xf>
    <xf numFmtId="0" fontId="67" fillId="0" borderId="12" xfId="0" applyFont="1" applyBorder="1" applyAlignment="1">
      <alignment horizontal="center" vertical="center" wrapText="1"/>
    </xf>
    <xf numFmtId="0" fontId="68" fillId="0" borderId="12" xfId="0" applyFont="1" applyBorder="1" applyAlignment="1">
      <alignment horizontal="center" vertical="center" wrapText="1"/>
    </xf>
    <xf numFmtId="49" fontId="36" fillId="0" borderId="1" xfId="0" applyNumberFormat="1" applyFont="1" applyBorder="1" applyAlignment="1" applyProtection="1">
      <alignment horizontal="center" vertical="center" wrapText="1"/>
      <protection hidden="1"/>
    </xf>
    <xf numFmtId="49" fontId="36" fillId="0" borderId="2" xfId="0" applyNumberFormat="1" applyFont="1" applyBorder="1" applyAlignment="1" applyProtection="1">
      <alignment horizontal="center" vertical="center" wrapText="1"/>
      <protection hidden="1"/>
    </xf>
    <xf numFmtId="49" fontId="25" fillId="0" borderId="0" xfId="6" applyNumberFormat="1" applyFont="1" applyBorder="1" applyAlignment="1" applyProtection="1">
      <alignment horizontal="center" vertical="center" wrapText="1"/>
      <protection hidden="1"/>
    </xf>
    <xf numFmtId="49" fontId="26" fillId="0" borderId="66" xfId="0" applyNumberFormat="1" applyFont="1" applyBorder="1" applyAlignment="1" applyProtection="1">
      <alignment horizontal="center" vertical="center" wrapText="1"/>
      <protection hidden="1"/>
    </xf>
    <xf numFmtId="49" fontId="26" fillId="0" borderId="67" xfId="0" applyNumberFormat="1" applyFont="1" applyBorder="1" applyAlignment="1" applyProtection="1">
      <alignment horizontal="center" vertical="center" wrapText="1"/>
      <protection hidden="1"/>
    </xf>
    <xf numFmtId="0" fontId="23" fillId="0" borderId="5" xfId="0" applyFont="1" applyBorder="1" applyAlignment="1" applyProtection="1">
      <alignment vertical="center"/>
      <protection hidden="1"/>
    </xf>
    <xf numFmtId="0" fontId="11" fillId="5" borderId="11" xfId="0" applyFont="1" applyFill="1" applyBorder="1" applyAlignment="1" applyProtection="1">
      <alignment horizontal="center" vertical="center"/>
      <protection locked="0" hidden="1"/>
    </xf>
    <xf numFmtId="0" fontId="11" fillId="5" borderId="7" xfId="0" applyFont="1" applyFill="1" applyBorder="1" applyAlignment="1" applyProtection="1">
      <alignment horizontal="center" vertical="center"/>
      <protection hidden="1"/>
    </xf>
    <xf numFmtId="0" fontId="62" fillId="5" borderId="5" xfId="0" applyFont="1" applyFill="1" applyBorder="1" applyAlignment="1" applyProtection="1">
      <alignment vertical="center"/>
      <protection hidden="1"/>
    </xf>
    <xf numFmtId="0" fontId="5" fillId="7" borderId="7" xfId="0" applyFont="1" applyFill="1" applyBorder="1" applyAlignment="1" applyProtection="1">
      <alignment horizontal="center" vertical="center" wrapText="1"/>
      <protection hidden="1"/>
    </xf>
    <xf numFmtId="0" fontId="4" fillId="7" borderId="4" xfId="0" applyFont="1" applyFill="1" applyBorder="1" applyAlignment="1" applyProtection="1">
      <alignment horizontal="center" vertical="center" wrapText="1"/>
      <protection hidden="1"/>
    </xf>
    <xf numFmtId="0" fontId="4" fillId="7" borderId="5" xfId="0" applyFont="1" applyFill="1" applyBorder="1" applyAlignment="1" applyProtection="1">
      <alignment horizontal="center" vertical="center" wrapText="1"/>
      <protection hidden="1"/>
    </xf>
    <xf numFmtId="0" fontId="69" fillId="0" borderId="4" xfId="0" applyFont="1" applyBorder="1" applyAlignment="1" applyProtection="1">
      <alignment horizontal="center" vertical="center" wrapText="1"/>
      <protection hidden="1"/>
    </xf>
    <xf numFmtId="0" fontId="69" fillId="0" borderId="5" xfId="0" applyFont="1" applyBorder="1" applyAlignment="1" applyProtection="1">
      <alignment horizontal="center" vertical="center" wrapText="1"/>
      <protection hidden="1"/>
    </xf>
    <xf numFmtId="0" fontId="4" fillId="7" borderId="54" xfId="0" applyFont="1" applyFill="1" applyBorder="1" applyAlignment="1" applyProtection="1">
      <alignment horizontal="center" vertical="center" wrapText="1"/>
      <protection hidden="1"/>
    </xf>
    <xf numFmtId="0" fontId="4" fillId="7" borderId="14" xfId="0" applyFont="1" applyFill="1" applyBorder="1" applyAlignment="1" applyProtection="1">
      <alignment horizontal="center" vertical="center" wrapText="1"/>
      <protection hidden="1"/>
    </xf>
    <xf numFmtId="0" fontId="70" fillId="2" borderId="5" xfId="0" applyFont="1" applyFill="1" applyBorder="1" applyAlignment="1" applyProtection="1">
      <alignment vertical="center" wrapText="1"/>
      <protection hidden="1"/>
    </xf>
    <xf numFmtId="0" fontId="70" fillId="2" borderId="7" xfId="0" applyFont="1" applyFill="1" applyBorder="1" applyAlignment="1" applyProtection="1">
      <alignment vertical="center" wrapText="1"/>
      <protection hidden="1"/>
    </xf>
    <xf numFmtId="0" fontId="5" fillId="0" borderId="7" xfId="0" applyFont="1" applyBorder="1" applyAlignment="1" applyProtection="1">
      <alignment vertical="center"/>
      <protection hidden="1"/>
    </xf>
    <xf numFmtId="0" fontId="5" fillId="0" borderId="0" xfId="0" applyFont="1" applyAlignment="1" applyProtection="1">
      <alignment vertical="center"/>
      <protection locked="0" hidden="1"/>
    </xf>
    <xf numFmtId="0" fontId="5" fillId="0" borderId="22" xfId="0" applyFont="1" applyBorder="1" applyAlignment="1" applyProtection="1">
      <alignment horizontal="center" vertical="center"/>
      <protection locked="0" hidden="1"/>
    </xf>
    <xf numFmtId="0" fontId="3" fillId="0" borderId="20" xfId="0" applyFont="1" applyBorder="1" applyAlignment="1" applyProtection="1">
      <alignment vertical="center" wrapText="1"/>
      <protection hidden="1"/>
    </xf>
    <xf numFmtId="0" fontId="68" fillId="0" borderId="51" xfId="0" applyFont="1" applyBorder="1" applyAlignment="1">
      <alignment horizontal="center" vertical="center" wrapText="1"/>
    </xf>
    <xf numFmtId="0" fontId="71" fillId="0" borderId="12" xfId="0" applyFont="1" applyBorder="1" applyAlignment="1" applyProtection="1">
      <alignment horizontal="center" vertical="center" wrapText="1"/>
      <protection hidden="1"/>
    </xf>
    <xf numFmtId="0" fontId="65" fillId="5" borderId="5" xfId="0" applyFont="1" applyFill="1" applyBorder="1" applyAlignment="1" applyProtection="1">
      <alignment horizontal="center" vertical="center"/>
      <protection hidden="1"/>
    </xf>
    <xf numFmtId="178" fontId="65" fillId="5" borderId="5" xfId="49" applyFont="1" applyFill="1" applyBorder="1" applyAlignment="1" applyProtection="1">
      <alignment vertical="center"/>
      <protection hidden="1"/>
    </xf>
    <xf numFmtId="0" fontId="23" fillId="0" borderId="5" xfId="0" applyFont="1" applyBorder="1" applyAlignment="1" applyProtection="1">
      <alignment horizontal="center" vertical="center"/>
      <protection hidden="1"/>
    </xf>
    <xf numFmtId="0" fontId="62" fillId="5" borderId="5" xfId="0" applyFont="1" applyFill="1" applyBorder="1" applyAlignment="1" applyProtection="1">
      <alignment vertical="center" wrapText="1"/>
      <protection hidden="1"/>
    </xf>
    <xf numFmtId="0" fontId="69" fillId="0" borderId="11" xfId="0" applyFont="1" applyBorder="1" applyAlignment="1" applyProtection="1">
      <alignment horizontal="center" vertical="center" wrapText="1"/>
      <protection hidden="1"/>
    </xf>
    <xf numFmtId="178" fontId="72" fillId="0" borderId="12" xfId="49" applyFont="1" applyFill="1" applyBorder="1" applyAlignment="1" applyProtection="1">
      <alignment horizontal="center" vertical="center" wrapText="1"/>
      <protection hidden="1"/>
    </xf>
    <xf numFmtId="0" fontId="3" fillId="0" borderId="68" xfId="0" applyFont="1" applyBorder="1" applyAlignment="1" applyProtection="1">
      <alignment horizontal="right" vertical="center" wrapText="1"/>
      <protection hidden="1"/>
    </xf>
    <xf numFmtId="0" fontId="3" fillId="0" borderId="57" xfId="0" applyFont="1" applyBorder="1" applyAlignment="1" applyProtection="1">
      <alignment horizontal="right" vertical="center" wrapText="1"/>
      <protection hidden="1"/>
    </xf>
    <xf numFmtId="0" fontId="3" fillId="0" borderId="58" xfId="0" applyFont="1" applyBorder="1" applyAlignment="1" applyProtection="1">
      <alignment horizontal="right" vertical="center" wrapText="1"/>
      <protection hidden="1"/>
    </xf>
    <xf numFmtId="0" fontId="3" fillId="0" borderId="53" xfId="0" applyFont="1" applyBorder="1" applyAlignment="1" applyProtection="1">
      <alignment horizontal="right" vertical="center" wrapText="1"/>
      <protection hidden="1"/>
    </xf>
    <xf numFmtId="0" fontId="3" fillId="0" borderId="5" xfId="0" applyFont="1" applyBorder="1" applyAlignment="1" applyProtection="1">
      <alignment horizontal="right" vertical="center" wrapText="1"/>
      <protection hidden="1"/>
    </xf>
    <xf numFmtId="0" fontId="3" fillId="0" borderId="11" xfId="0" applyFont="1" applyBorder="1" applyAlignment="1" applyProtection="1">
      <alignment horizontal="right" vertical="center" wrapText="1"/>
      <protection hidden="1"/>
    </xf>
    <xf numFmtId="0" fontId="3" fillId="0" borderId="69" xfId="0" applyFont="1" applyBorder="1" applyAlignment="1" applyProtection="1">
      <alignment horizontal="right" vertical="center" wrapText="1"/>
      <protection hidden="1"/>
    </xf>
    <xf numFmtId="0" fontId="3" fillId="0" borderId="70" xfId="0" applyFont="1" applyBorder="1" applyAlignment="1" applyProtection="1">
      <alignment horizontal="right" vertical="center" wrapText="1"/>
      <protection hidden="1"/>
    </xf>
    <xf numFmtId="0" fontId="3" fillId="0" borderId="65" xfId="0" applyFont="1" applyBorder="1" applyAlignment="1" applyProtection="1">
      <alignment horizontal="right" vertical="center" wrapText="1"/>
      <protection hidden="1"/>
    </xf>
    <xf numFmtId="0" fontId="5" fillId="3" borderId="0" xfId="0" applyFont="1" applyFill="1" applyAlignment="1" applyProtection="1">
      <alignment vertical="center" wrapText="1"/>
      <protection hidden="1"/>
    </xf>
    <xf numFmtId="0" fontId="3" fillId="0" borderId="59" xfId="0" applyFont="1" applyBorder="1" applyAlignment="1" applyProtection="1">
      <alignment vertical="center" wrapText="1"/>
      <protection hidden="1"/>
    </xf>
    <xf numFmtId="0" fontId="9" fillId="0" borderId="69" xfId="0" applyFont="1" applyBorder="1" applyAlignment="1" applyProtection="1">
      <alignment horizontal="right" vertical="center" wrapText="1"/>
      <protection hidden="1"/>
    </xf>
    <xf numFmtId="0" fontId="9" fillId="0" borderId="70" xfId="0" applyFont="1" applyBorder="1" applyAlignment="1" applyProtection="1">
      <alignment horizontal="right" vertical="center" wrapText="1"/>
      <protection hidden="1"/>
    </xf>
    <xf numFmtId="0" fontId="9" fillId="0" borderId="65" xfId="0" applyFont="1" applyBorder="1" applyAlignment="1" applyProtection="1">
      <alignment horizontal="right" vertical="center" wrapText="1"/>
      <protection hidden="1"/>
    </xf>
    <xf numFmtId="0" fontId="5" fillId="0" borderId="0" xfId="0" applyFont="1" applyAlignment="1" applyProtection="1">
      <alignment horizontal="right" vertical="center" wrapText="1"/>
      <protection hidden="1"/>
    </xf>
    <xf numFmtId="178" fontId="62" fillId="5" borderId="14" xfId="49" applyFont="1" applyFill="1" applyBorder="1" applyAlignment="1" applyProtection="1">
      <alignment horizontal="center" vertical="center" wrapText="1"/>
      <protection hidden="1"/>
    </xf>
    <xf numFmtId="178" fontId="3" fillId="0" borderId="32" xfId="49" applyFont="1" applyBorder="1" applyAlignment="1" applyProtection="1">
      <alignment horizontal="center" vertical="center" wrapText="1"/>
      <protection hidden="1"/>
    </xf>
    <xf numFmtId="178" fontId="3" fillId="0" borderId="33" xfId="49" applyFont="1" applyBorder="1" applyAlignment="1" applyProtection="1">
      <alignment horizontal="center" vertical="center" wrapText="1"/>
      <protection hidden="1"/>
    </xf>
    <xf numFmtId="178" fontId="3" fillId="0" borderId="57" xfId="49" applyFont="1" applyBorder="1" applyAlignment="1" applyProtection="1">
      <alignment horizontal="center" vertical="center" wrapText="1"/>
      <protection hidden="1"/>
    </xf>
    <xf numFmtId="178" fontId="3" fillId="0" borderId="5" xfId="49" applyFont="1" applyBorder="1" applyAlignment="1" applyProtection="1">
      <alignment horizontal="center" vertical="center" wrapText="1"/>
      <protection hidden="1"/>
    </xf>
    <xf numFmtId="178" fontId="9" fillId="0" borderId="70" xfId="49" applyFont="1" applyBorder="1" applyAlignment="1" applyProtection="1">
      <alignment horizontal="center" vertical="center" wrapText="1"/>
      <protection hidden="1"/>
    </xf>
    <xf numFmtId="0" fontId="63" fillId="3" borderId="34" xfId="0" applyFont="1" applyFill="1" applyBorder="1" applyAlignment="1" applyProtection="1">
      <alignment horizontal="center" vertical="center" textRotation="180" wrapText="1"/>
      <protection hidden="1"/>
    </xf>
    <xf numFmtId="178" fontId="5" fillId="0" borderId="0" xfId="49" applyFont="1" applyBorder="1" applyAlignment="1" applyProtection="1">
      <alignment horizontal="center" vertical="center" wrapText="1"/>
      <protection hidden="1"/>
    </xf>
    <xf numFmtId="0" fontId="63" fillId="3" borderId="0" xfId="0" applyFont="1" applyFill="1" applyAlignment="1" applyProtection="1">
      <alignment horizontal="center" vertical="center" textRotation="180" wrapText="1"/>
      <protection hidden="1"/>
    </xf>
    <xf numFmtId="0" fontId="36" fillId="8" borderId="47" xfId="0" applyFont="1" applyFill="1" applyBorder="1" applyAlignment="1" applyProtection="1">
      <alignment horizontal="center" vertical="center"/>
      <protection hidden="1"/>
    </xf>
    <xf numFmtId="49" fontId="36" fillId="0" borderId="28" xfId="0" applyNumberFormat="1" applyFont="1" applyBorder="1" applyAlignment="1" applyProtection="1">
      <alignment horizontal="center" vertical="center" wrapText="1"/>
      <protection hidden="1"/>
    </xf>
    <xf numFmtId="49" fontId="26" fillId="0" borderId="75" xfId="0" applyNumberFormat="1" applyFont="1" applyBorder="1" applyAlignment="1" applyProtection="1">
      <alignment horizontal="center" vertical="center" wrapText="1"/>
      <protection hidden="1"/>
    </xf>
    <xf numFmtId="0" fontId="21" fillId="9" borderId="12" xfId="0" applyFont="1" applyFill="1" applyBorder="1" applyAlignment="1">
      <alignment horizontal="center" vertical="center"/>
    </xf>
    <xf numFmtId="0" fontId="1" fillId="0" borderId="12" xfId="0" applyFont="1" applyBorder="1"/>
    <xf numFmtId="0" fontId="1" fillId="0" borderId="12" xfId="0" applyFont="1" applyBorder="1" applyAlignment="1">
      <alignment horizontal="center" vertical="center"/>
    </xf>
    <xf numFmtId="58" fontId="1" fillId="0" borderId="12" xfId="0" applyNumberFormat="1" applyFont="1" applyBorder="1" applyAlignment="1">
      <alignment horizontal="center" vertical="center"/>
    </xf>
    <xf numFmtId="16" fontId="1" fillId="0" borderId="12" xfId="0" applyNumberFormat="1" applyFont="1" applyBorder="1" applyAlignment="1">
      <alignment horizontal="center" vertical="center"/>
    </xf>
    <xf numFmtId="0" fontId="0" fillId="0" borderId="12" xfId="0" applyBorder="1"/>
    <xf numFmtId="0" fontId="1" fillId="0" borderId="51" xfId="0" applyFont="1" applyBorder="1" applyAlignment="1" applyProtection="1" quotePrefix="1">
      <alignment horizontal="left" vertical="center" wrapText="1"/>
      <protection hidden="1"/>
    </xf>
    <xf numFmtId="0" fontId="1" fillId="0" borderId="12" xfId="0" applyFont="1" applyBorder="1" applyAlignment="1" applyProtection="1" quotePrefix="1">
      <alignment horizontal="left" vertical="center" wrapText="1"/>
      <protection hidden="1"/>
    </xf>
    <xf numFmtId="0" fontId="28" fillId="2" borderId="53" xfId="0" applyFont="1" applyFill="1" applyBorder="1" applyAlignment="1" applyProtection="1" quotePrefix="1">
      <alignment horizontal="center" vertical="center"/>
      <protection hidden="1"/>
    </xf>
    <xf numFmtId="0" fontId="3" fillId="0" borderId="0" xfId="50" applyFont="1" applyAlignment="1" applyProtection="1" quotePrefix="1">
      <alignment vertical="center"/>
      <protection hidden="1"/>
    </xf>
    <xf numFmtId="0" fontId="1" fillId="0" borderId="51" xfId="50" applyBorder="1" applyAlignment="1" applyProtection="1" quotePrefix="1">
      <alignment horizontal="left" vertical="center" wrapText="1"/>
      <protection hidden="1"/>
    </xf>
    <xf numFmtId="0" fontId="1" fillId="0" borderId="12" xfId="50" applyBorder="1" applyAlignment="1" applyProtection="1" quotePrefix="1">
      <alignment horizontal="left" vertical="center" wrapText="1"/>
      <protection hidden="1"/>
    </xf>
    <xf numFmtId="0" fontId="28" fillId="2" borderId="53" xfId="50" applyFont="1" applyFill="1" applyBorder="1" applyAlignment="1" applyProtection="1" quotePrefix="1">
      <alignment horizontal="center" vertical="center"/>
      <protection hidden="1"/>
    </xf>
  </cellXfs>
  <cellStyles count="51">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Moneda 2 2 2" xfId="49"/>
    <cellStyle name="Normal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customXml" Target="../customXml/item4.xml"/><Relationship Id="rId15" Type="http://schemas.openxmlformats.org/officeDocument/2006/relationships/customXml" Target="../customXml/item3.xml"/><Relationship Id="rId14" Type="http://schemas.openxmlformats.org/officeDocument/2006/relationships/customXml" Target="../customXml/item2.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em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emf"/><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12</xdr:col>
      <xdr:colOff>771525</xdr:colOff>
      <xdr:row>34</xdr:row>
      <xdr:rowOff>0</xdr:rowOff>
    </xdr:from>
    <xdr:to>
      <xdr:col>13</xdr:col>
      <xdr:colOff>0</xdr:colOff>
      <xdr:row>34</xdr:row>
      <xdr:rowOff>0</xdr:rowOff>
    </xdr:to>
    <xdr:sp>
      <xdr:nvSpPr>
        <xdr:cNvPr id="2" name="Line 11"/>
        <xdr:cNvSpPr>
          <a:spLocks noChangeShapeType="1"/>
        </xdr:cNvSpPr>
      </xdr:nvSpPr>
      <xdr:spPr>
        <a:xfrm>
          <a:off x="10047605" y="7559675"/>
          <a:ext cx="2444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34</xdr:row>
      <xdr:rowOff>0</xdr:rowOff>
    </xdr:from>
    <xdr:to>
      <xdr:col>12</xdr:col>
      <xdr:colOff>742950</xdr:colOff>
      <xdr:row>34</xdr:row>
      <xdr:rowOff>0</xdr:rowOff>
    </xdr:to>
    <xdr:sp>
      <xdr:nvSpPr>
        <xdr:cNvPr id="3" name="Line 11"/>
        <xdr:cNvSpPr>
          <a:spLocks noChangeShapeType="1"/>
        </xdr:cNvSpPr>
      </xdr:nvSpPr>
      <xdr:spPr>
        <a:xfrm>
          <a:off x="9276080" y="7559675"/>
          <a:ext cx="74295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1504</xdr:rowOff>
    </xdr:from>
    <xdr:to>
      <xdr:col>5</xdr:col>
      <xdr:colOff>0</xdr:colOff>
      <xdr:row>34</xdr:row>
      <xdr:rowOff>1504</xdr:rowOff>
    </xdr:to>
    <xdr:sp>
      <xdr:nvSpPr>
        <xdr:cNvPr id="4" name="Line 14"/>
        <xdr:cNvSpPr>
          <a:spLocks noChangeShapeType="1"/>
        </xdr:cNvSpPr>
      </xdr:nvSpPr>
      <xdr:spPr>
        <a:xfrm>
          <a:off x="3586480" y="75609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1504</xdr:rowOff>
    </xdr:from>
    <xdr:to>
      <xdr:col>5</xdr:col>
      <xdr:colOff>0</xdr:colOff>
      <xdr:row>34</xdr:row>
      <xdr:rowOff>1504</xdr:rowOff>
    </xdr:to>
    <xdr:sp>
      <xdr:nvSpPr>
        <xdr:cNvPr id="5" name="Line 15"/>
        <xdr:cNvSpPr>
          <a:spLocks noChangeShapeType="1"/>
        </xdr:cNvSpPr>
      </xdr:nvSpPr>
      <xdr:spPr>
        <a:xfrm>
          <a:off x="3586480" y="75609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1504</xdr:rowOff>
    </xdr:from>
    <xdr:to>
      <xdr:col>5</xdr:col>
      <xdr:colOff>0</xdr:colOff>
      <xdr:row>34</xdr:row>
      <xdr:rowOff>1504</xdr:rowOff>
    </xdr:to>
    <xdr:sp>
      <xdr:nvSpPr>
        <xdr:cNvPr id="6" name="Line 16"/>
        <xdr:cNvSpPr>
          <a:spLocks noChangeShapeType="1"/>
        </xdr:cNvSpPr>
      </xdr:nvSpPr>
      <xdr:spPr>
        <a:xfrm>
          <a:off x="3586480" y="75609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1504</xdr:rowOff>
    </xdr:from>
    <xdr:to>
      <xdr:col>5</xdr:col>
      <xdr:colOff>0</xdr:colOff>
      <xdr:row>34</xdr:row>
      <xdr:rowOff>1504</xdr:rowOff>
    </xdr:to>
    <xdr:sp>
      <xdr:nvSpPr>
        <xdr:cNvPr id="7" name="Line 17"/>
        <xdr:cNvSpPr>
          <a:spLocks noChangeShapeType="1"/>
        </xdr:cNvSpPr>
      </xdr:nvSpPr>
      <xdr:spPr>
        <a:xfrm>
          <a:off x="3586480" y="75609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1504</xdr:rowOff>
    </xdr:from>
    <xdr:to>
      <xdr:col>5</xdr:col>
      <xdr:colOff>0</xdr:colOff>
      <xdr:row>34</xdr:row>
      <xdr:rowOff>1504</xdr:rowOff>
    </xdr:to>
    <xdr:sp>
      <xdr:nvSpPr>
        <xdr:cNvPr id="8" name="Line 18"/>
        <xdr:cNvSpPr>
          <a:spLocks noChangeShapeType="1"/>
        </xdr:cNvSpPr>
      </xdr:nvSpPr>
      <xdr:spPr>
        <a:xfrm>
          <a:off x="3586480" y="75609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1504</xdr:rowOff>
    </xdr:from>
    <xdr:to>
      <xdr:col>5</xdr:col>
      <xdr:colOff>0</xdr:colOff>
      <xdr:row>34</xdr:row>
      <xdr:rowOff>1504</xdr:rowOff>
    </xdr:to>
    <xdr:sp>
      <xdr:nvSpPr>
        <xdr:cNvPr id="9" name="Line 19"/>
        <xdr:cNvSpPr>
          <a:spLocks noChangeShapeType="1"/>
        </xdr:cNvSpPr>
      </xdr:nvSpPr>
      <xdr:spPr>
        <a:xfrm>
          <a:off x="3586480" y="75609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1504</xdr:rowOff>
    </xdr:from>
    <xdr:to>
      <xdr:col>5</xdr:col>
      <xdr:colOff>0</xdr:colOff>
      <xdr:row>34</xdr:row>
      <xdr:rowOff>1504</xdr:rowOff>
    </xdr:to>
    <xdr:sp>
      <xdr:nvSpPr>
        <xdr:cNvPr id="10" name="Line 20"/>
        <xdr:cNvSpPr>
          <a:spLocks noChangeShapeType="1"/>
        </xdr:cNvSpPr>
      </xdr:nvSpPr>
      <xdr:spPr>
        <a:xfrm>
          <a:off x="3586480" y="75609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1504</xdr:rowOff>
    </xdr:from>
    <xdr:to>
      <xdr:col>5</xdr:col>
      <xdr:colOff>0</xdr:colOff>
      <xdr:row>34</xdr:row>
      <xdr:rowOff>1504</xdr:rowOff>
    </xdr:to>
    <xdr:sp>
      <xdr:nvSpPr>
        <xdr:cNvPr id="11" name="Line 21"/>
        <xdr:cNvSpPr>
          <a:spLocks noChangeShapeType="1"/>
        </xdr:cNvSpPr>
      </xdr:nvSpPr>
      <xdr:spPr>
        <a:xfrm>
          <a:off x="3586480" y="75609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oneCellAnchor>
    <xdr:from>
      <xdr:col>0</xdr:col>
      <xdr:colOff>114300</xdr:colOff>
      <xdr:row>1</xdr:row>
      <xdr:rowOff>109152</xdr:rowOff>
    </xdr:from>
    <xdr:ext cx="1855300" cy="468229"/>
    <xdr:pic>
      <xdr:nvPicPr>
        <xdr:cNvPr id="13" name="Imagen 12"/>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114300" y="844550"/>
          <a:ext cx="1854835" cy="468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828674</xdr:colOff>
      <xdr:row>1</xdr:row>
      <xdr:rowOff>57150</xdr:rowOff>
    </xdr:from>
    <xdr:ext cx="638175" cy="638175"/>
    <xdr:pic>
      <xdr:nvPicPr>
        <xdr:cNvPr id="14" name="Imagen 22"/>
        <xdr:cNvPicPr>
          <a:picLocks noChangeAspect="1"/>
        </xdr:cNvPicPr>
      </xdr:nvPicPr>
      <xdr:blipFill>
        <a:blip r:embed="rId2" cstate="print">
          <a:extLst>
            <a:ext uri="{28A0092B-C50C-407E-A947-70E740481C1C}">
              <a14:useLocalDpi xmlns:a14="http://schemas.microsoft.com/office/drawing/2010/main" val="0"/>
            </a:ext>
          </a:extLst>
        </a:blip>
        <a:srcRect l="5801" t="6137" r="71315" b="50385"/>
        <a:stretch>
          <a:fillRect/>
        </a:stretch>
      </xdr:blipFill>
      <xdr:spPr>
        <a:xfrm>
          <a:off x="10104120" y="793115"/>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133350</xdr:colOff>
      <xdr:row>0</xdr:row>
      <xdr:rowOff>152400</xdr:rowOff>
    </xdr:from>
    <xdr:ext cx="895350" cy="368196"/>
    <xdr:pic>
      <xdr:nvPicPr>
        <xdr:cNvPr id="15" name="Picture 18" descr="Ocesa LINQ | Our Work | Lumston"/>
        <xdr:cNvPicPr>
          <a:picLocks noChangeAspect="1" noChangeArrowheads="1"/>
        </xdr:cNvPicPr>
      </xdr:nvPicPr>
      <xdr:blipFill>
        <a:blip r:embed="rId3"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33350" y="152400"/>
          <a:ext cx="895350" cy="36766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13</xdr:col>
      <xdr:colOff>0</xdr:colOff>
      <xdr:row>36</xdr:row>
      <xdr:rowOff>0</xdr:rowOff>
    </xdr:from>
    <xdr:to>
      <xdr:col>13</xdr:col>
      <xdr:colOff>0</xdr:colOff>
      <xdr:row>36</xdr:row>
      <xdr:rowOff>0</xdr:rowOff>
    </xdr:to>
    <xdr:sp>
      <xdr:nvSpPr>
        <xdr:cNvPr id="2" name="Line 11"/>
        <xdr:cNvSpPr>
          <a:spLocks noChangeShapeType="1"/>
        </xdr:cNvSpPr>
      </xdr:nvSpPr>
      <xdr:spPr>
        <a:xfrm>
          <a:off x="1001776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 name="Line 14"/>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 name="Line 15"/>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 name="Line 16"/>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6" name="Line 17"/>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7" name="Line 18"/>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8" name="Line 19"/>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9" name="Line 20"/>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0" name="Line 21"/>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0</xdr:rowOff>
    </xdr:from>
    <xdr:to>
      <xdr:col>12</xdr:col>
      <xdr:colOff>0</xdr:colOff>
      <xdr:row>36</xdr:row>
      <xdr:rowOff>0</xdr:rowOff>
    </xdr:to>
    <xdr:sp>
      <xdr:nvSpPr>
        <xdr:cNvPr id="11" name="Line 11"/>
        <xdr:cNvSpPr>
          <a:spLocks noChangeShapeType="1"/>
        </xdr:cNvSpPr>
      </xdr:nvSpPr>
      <xdr:spPr>
        <a:xfrm>
          <a:off x="94691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2" name="Line 14"/>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3" name="Line 15"/>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4" name="Line 16"/>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5" name="Line 17"/>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6" name="Line 18"/>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7" name="Line 19"/>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8" name="Line 20"/>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9" name="Line 21"/>
        <xdr:cNvSpPr>
          <a:spLocks noChangeShapeType="1"/>
        </xdr:cNvSpPr>
      </xdr:nvSpPr>
      <xdr:spPr>
        <a:xfrm>
          <a:off x="2763520" y="802259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123825</xdr:colOff>
      <xdr:row>1</xdr:row>
      <xdr:rowOff>123825</xdr:rowOff>
    </xdr:from>
    <xdr:to>
      <xdr:col>3</xdr:col>
      <xdr:colOff>121750</xdr:colOff>
      <xdr:row>3</xdr:row>
      <xdr:rowOff>211054</xdr:rowOff>
    </xdr:to>
    <xdr:pic>
      <xdr:nvPicPr>
        <xdr:cNvPr id="21" name="Imagen 20"/>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123825" y="859790"/>
          <a:ext cx="1978660" cy="467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152400</xdr:rowOff>
    </xdr:from>
    <xdr:to>
      <xdr:col>1</xdr:col>
      <xdr:colOff>409575</xdr:colOff>
      <xdr:row>0</xdr:row>
      <xdr:rowOff>520596</xdr:rowOff>
    </xdr:to>
    <xdr:pic>
      <xdr:nvPicPr>
        <xdr:cNvPr id="23" name="Picture 18" descr="Ocesa LINQ | Our Work | Lumston"/>
        <xdr:cNvPicPr>
          <a:picLocks noChangeAspect="1" noChangeArrowheads="1"/>
        </xdr:cNvPicPr>
      </xdr:nvPicPr>
      <xdr:blipFill>
        <a:blip r:embed="rId2"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33350" y="152400"/>
          <a:ext cx="936625" cy="367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866775</xdr:colOff>
      <xdr:row>1</xdr:row>
      <xdr:rowOff>85725</xdr:rowOff>
    </xdr:from>
    <xdr:to>
      <xdr:col>12</xdr:col>
      <xdr:colOff>493445</xdr:colOff>
      <xdr:row>3</xdr:row>
      <xdr:rowOff>314378</xdr:rowOff>
    </xdr:to>
    <xdr:pic>
      <xdr:nvPicPr>
        <xdr:cNvPr id="24" name="Imagen 23"/>
        <xdr:cNvPicPr>
          <a:picLocks noChangeAspect="1"/>
        </xdr:cNvPicPr>
      </xdr:nvPicPr>
      <xdr:blipFill>
        <a:blip r:embed="rId3"/>
        <a:stretch>
          <a:fillRect/>
        </a:stretch>
      </xdr:blipFill>
      <xdr:spPr>
        <a:xfrm>
          <a:off x="9319895" y="821690"/>
          <a:ext cx="642620" cy="609600"/>
        </a:xfrm>
        <a:prstGeom prst="rect">
          <a:avLst/>
        </a:prstGeom>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58</xdr:row>
      <xdr:rowOff>0</xdr:rowOff>
    </xdr:from>
    <xdr:to>
      <xdr:col>0</xdr:col>
      <xdr:colOff>0</xdr:colOff>
      <xdr:row>58</xdr:row>
      <xdr:rowOff>0</xdr:rowOff>
    </xdr:to>
    <xdr:sp>
      <xdr:nvSpPr>
        <xdr:cNvPr id="2" name="Rectangle 1"/>
        <xdr:cNvSpPr>
          <a:spLocks noChangeArrowheads="1"/>
        </xdr:cNvSpPr>
      </xdr:nvSpPr>
      <xdr:spPr>
        <a:xfrm>
          <a:off x="0" y="13284200"/>
          <a:ext cx="0" cy="0"/>
        </a:xfrm>
        <a:prstGeom prst="rect">
          <a:avLst/>
        </a:prstGeom>
        <a:solidFill>
          <a:srgbClr val="FFFFFF"/>
        </a:solidFill>
        <a:ln w="3175">
          <a:solidFill>
            <a:srgbClr val="000000"/>
          </a:solidFill>
          <a:miter lim="800000"/>
        </a:ln>
      </xdr:spPr>
    </xdr:sp>
    <xdr:clientData/>
  </xdr:twoCellAnchor>
  <xdr:twoCellAnchor>
    <xdr:from>
      <xdr:col>0</xdr:col>
      <xdr:colOff>0</xdr:colOff>
      <xdr:row>54</xdr:row>
      <xdr:rowOff>9525</xdr:rowOff>
    </xdr:from>
    <xdr:to>
      <xdr:col>0</xdr:col>
      <xdr:colOff>0</xdr:colOff>
      <xdr:row>55</xdr:row>
      <xdr:rowOff>0</xdr:rowOff>
    </xdr:to>
    <xdr:sp>
      <xdr:nvSpPr>
        <xdr:cNvPr id="3" name="Rectangle 2"/>
        <xdr:cNvSpPr>
          <a:spLocks noChangeArrowheads="1"/>
        </xdr:cNvSpPr>
      </xdr:nvSpPr>
      <xdr:spPr>
        <a:xfrm>
          <a:off x="0" y="12150725"/>
          <a:ext cx="0" cy="180975"/>
        </a:xfrm>
        <a:prstGeom prst="rect">
          <a:avLst/>
        </a:prstGeom>
        <a:solidFill>
          <a:srgbClr val="FFFFFF"/>
        </a:solidFill>
        <a:ln w="3175">
          <a:solidFill>
            <a:srgbClr val="000000"/>
          </a:solidFill>
          <a:miter lim="800000"/>
        </a:ln>
      </xdr:spPr>
    </xdr:sp>
    <xdr:clientData/>
  </xdr:twoCellAnchor>
  <xdr:twoCellAnchor>
    <xdr:from>
      <xdr:col>0</xdr:col>
      <xdr:colOff>0</xdr:colOff>
      <xdr:row>58</xdr:row>
      <xdr:rowOff>0</xdr:rowOff>
    </xdr:from>
    <xdr:to>
      <xdr:col>0</xdr:col>
      <xdr:colOff>0</xdr:colOff>
      <xdr:row>58</xdr:row>
      <xdr:rowOff>0</xdr:rowOff>
    </xdr:to>
    <xdr:sp>
      <xdr:nvSpPr>
        <xdr:cNvPr id="4" name="Rectangle 3"/>
        <xdr:cNvSpPr>
          <a:spLocks noChangeArrowheads="1"/>
        </xdr:cNvSpPr>
      </xdr:nvSpPr>
      <xdr:spPr>
        <a:xfrm>
          <a:off x="0" y="13284200"/>
          <a:ext cx="0" cy="0"/>
        </a:xfrm>
        <a:prstGeom prst="rect">
          <a:avLst/>
        </a:prstGeom>
        <a:solidFill>
          <a:srgbClr val="FFFFFF"/>
        </a:solidFill>
        <a:ln w="3175">
          <a:solidFill>
            <a:srgbClr val="000000"/>
          </a:solidFill>
          <a:miter lim="800000"/>
        </a:ln>
      </xdr:spPr>
    </xdr:sp>
    <xdr:clientData/>
  </xdr:twoCellAnchor>
  <xdr:twoCellAnchor>
    <xdr:from>
      <xdr:col>0</xdr:col>
      <xdr:colOff>0</xdr:colOff>
      <xdr:row>61</xdr:row>
      <xdr:rowOff>0</xdr:rowOff>
    </xdr:from>
    <xdr:to>
      <xdr:col>0</xdr:col>
      <xdr:colOff>0</xdr:colOff>
      <xdr:row>61</xdr:row>
      <xdr:rowOff>0</xdr:rowOff>
    </xdr:to>
    <xdr:sp>
      <xdr:nvSpPr>
        <xdr:cNvPr id="5" name="Rectangle 4"/>
        <xdr:cNvSpPr>
          <a:spLocks noChangeArrowheads="1"/>
        </xdr:cNvSpPr>
      </xdr:nvSpPr>
      <xdr:spPr>
        <a:xfrm>
          <a:off x="0" y="13855700"/>
          <a:ext cx="0" cy="0"/>
        </a:xfrm>
        <a:prstGeom prst="rect">
          <a:avLst/>
        </a:prstGeom>
        <a:solidFill>
          <a:srgbClr val="FFFFFF"/>
        </a:solidFill>
        <a:ln w="3175">
          <a:solidFill>
            <a:srgbClr val="000000"/>
          </a:solidFill>
          <a:miter lim="800000"/>
        </a:ln>
      </xdr:spPr>
    </xdr:sp>
    <xdr:clientData/>
  </xdr:twoCellAnchor>
  <xdr:twoCellAnchor>
    <xdr:from>
      <xdr:col>0</xdr:col>
      <xdr:colOff>0</xdr:colOff>
      <xdr:row>53</xdr:row>
      <xdr:rowOff>0</xdr:rowOff>
    </xdr:from>
    <xdr:to>
      <xdr:col>0</xdr:col>
      <xdr:colOff>0</xdr:colOff>
      <xdr:row>61</xdr:row>
      <xdr:rowOff>0</xdr:rowOff>
    </xdr:to>
    <xdr:sp>
      <xdr:nvSpPr>
        <xdr:cNvPr id="6" name="Line 5"/>
        <xdr:cNvSpPr>
          <a:spLocks noChangeShapeType="1"/>
        </xdr:cNvSpPr>
      </xdr:nvSpPr>
      <xdr:spPr>
        <a:xfrm>
          <a:off x="0" y="11950700"/>
          <a:ext cx="0" cy="19050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7" name="Line 6"/>
        <xdr:cNvSpPr>
          <a:spLocks noChangeShapeType="1"/>
        </xdr:cNvSpPr>
      </xdr:nvSpPr>
      <xdr:spPr>
        <a:xfrm>
          <a:off x="0" y="11950700"/>
          <a:ext cx="0" cy="19050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8" name="Line 7"/>
        <xdr:cNvSpPr>
          <a:spLocks noChangeShapeType="1"/>
        </xdr:cNvSpPr>
      </xdr:nvSpPr>
      <xdr:spPr>
        <a:xfrm>
          <a:off x="0" y="11950700"/>
          <a:ext cx="0" cy="19050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9" name="Line 8"/>
        <xdr:cNvSpPr>
          <a:spLocks noChangeShapeType="1"/>
        </xdr:cNvSpPr>
      </xdr:nvSpPr>
      <xdr:spPr>
        <a:xfrm>
          <a:off x="0" y="11950700"/>
          <a:ext cx="0" cy="19050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10" name="Line 9"/>
        <xdr:cNvSpPr>
          <a:spLocks noChangeShapeType="1"/>
        </xdr:cNvSpPr>
      </xdr:nvSpPr>
      <xdr:spPr>
        <a:xfrm>
          <a:off x="0" y="11950700"/>
          <a:ext cx="0" cy="19050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11" name="Line 10"/>
        <xdr:cNvSpPr>
          <a:spLocks noChangeShapeType="1"/>
        </xdr:cNvSpPr>
      </xdr:nvSpPr>
      <xdr:spPr>
        <a:xfrm>
          <a:off x="0" y="11950700"/>
          <a:ext cx="0" cy="19050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12" name="Line 11"/>
        <xdr:cNvSpPr>
          <a:spLocks noChangeShapeType="1"/>
        </xdr:cNvSpPr>
      </xdr:nvSpPr>
      <xdr:spPr>
        <a:xfrm>
          <a:off x="0" y="11950700"/>
          <a:ext cx="0" cy="19050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13" name="Line 12"/>
        <xdr:cNvSpPr>
          <a:spLocks noChangeShapeType="1"/>
        </xdr:cNvSpPr>
      </xdr:nvSpPr>
      <xdr:spPr>
        <a:xfrm>
          <a:off x="0" y="11950700"/>
          <a:ext cx="0" cy="19050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15" name="Line 14"/>
        <xdr:cNvSpPr>
          <a:spLocks noChangeShapeType="1"/>
        </xdr:cNvSpPr>
      </xdr:nvSpPr>
      <xdr:spPr>
        <a:xfrm>
          <a:off x="0" y="11950700"/>
          <a:ext cx="0" cy="1905000"/>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16" name="Line 15"/>
        <xdr:cNvSpPr>
          <a:spLocks noChangeShapeType="1"/>
        </xdr:cNvSpPr>
      </xdr:nvSpPr>
      <xdr:spPr>
        <a:xfrm>
          <a:off x="0" y="11950700"/>
          <a:ext cx="0" cy="1905000"/>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17" name="Line 16"/>
        <xdr:cNvSpPr>
          <a:spLocks noChangeShapeType="1"/>
        </xdr:cNvSpPr>
      </xdr:nvSpPr>
      <xdr:spPr>
        <a:xfrm>
          <a:off x="0" y="11950700"/>
          <a:ext cx="0" cy="1905000"/>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18" name="Line 17"/>
        <xdr:cNvSpPr>
          <a:spLocks noChangeShapeType="1"/>
        </xdr:cNvSpPr>
      </xdr:nvSpPr>
      <xdr:spPr>
        <a:xfrm>
          <a:off x="0" y="11950700"/>
          <a:ext cx="0" cy="1905000"/>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19" name="Line 18"/>
        <xdr:cNvSpPr>
          <a:spLocks noChangeShapeType="1"/>
        </xdr:cNvSpPr>
      </xdr:nvSpPr>
      <xdr:spPr>
        <a:xfrm>
          <a:off x="0" y="11950700"/>
          <a:ext cx="0" cy="1905000"/>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20" name="Line 19"/>
        <xdr:cNvSpPr>
          <a:spLocks noChangeShapeType="1"/>
        </xdr:cNvSpPr>
      </xdr:nvSpPr>
      <xdr:spPr>
        <a:xfrm>
          <a:off x="0" y="11950700"/>
          <a:ext cx="0" cy="1905000"/>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21" name="Line 20"/>
        <xdr:cNvSpPr>
          <a:spLocks noChangeShapeType="1"/>
        </xdr:cNvSpPr>
      </xdr:nvSpPr>
      <xdr:spPr>
        <a:xfrm>
          <a:off x="0" y="11950700"/>
          <a:ext cx="0" cy="1905000"/>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22" name="Line 21"/>
        <xdr:cNvSpPr>
          <a:spLocks noChangeShapeType="1"/>
        </xdr:cNvSpPr>
      </xdr:nvSpPr>
      <xdr:spPr>
        <a:xfrm>
          <a:off x="0" y="11950700"/>
          <a:ext cx="0" cy="1905000"/>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61</xdr:row>
      <xdr:rowOff>0</xdr:rowOff>
    </xdr:to>
    <xdr:sp>
      <xdr:nvSpPr>
        <xdr:cNvPr id="23" name="Line 22"/>
        <xdr:cNvSpPr>
          <a:spLocks noChangeShapeType="1"/>
        </xdr:cNvSpPr>
      </xdr:nvSpPr>
      <xdr:spPr>
        <a:xfrm>
          <a:off x="0" y="11950700"/>
          <a:ext cx="0" cy="1905000"/>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34</xdr:row>
      <xdr:rowOff>0</xdr:rowOff>
    </xdr:from>
    <xdr:to>
      <xdr:col>12</xdr:col>
      <xdr:colOff>0</xdr:colOff>
      <xdr:row>34</xdr:row>
      <xdr:rowOff>0</xdr:rowOff>
    </xdr:to>
    <xdr:sp>
      <xdr:nvSpPr>
        <xdr:cNvPr id="24" name="Line 11"/>
        <xdr:cNvSpPr>
          <a:spLocks noChangeShapeType="1"/>
        </xdr:cNvSpPr>
      </xdr:nvSpPr>
      <xdr:spPr>
        <a:xfrm>
          <a:off x="91135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25" name="Line 14"/>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26" name="Line 15"/>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27" name="Line 16"/>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28" name="Line 17"/>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29" name="Line 18"/>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30" name="Line 19"/>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31" name="Line 20"/>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32" name="Line 21"/>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33" name="Line 14"/>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34" name="Line 15"/>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35" name="Line 16"/>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36" name="Line 17"/>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37" name="Line 18"/>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38" name="Line 19"/>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39" name="Line 20"/>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40" name="Line 21"/>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114300</xdr:colOff>
      <xdr:row>1</xdr:row>
      <xdr:rowOff>85725</xdr:rowOff>
    </xdr:from>
    <xdr:to>
      <xdr:col>3</xdr:col>
      <xdr:colOff>112225</xdr:colOff>
      <xdr:row>3</xdr:row>
      <xdr:rowOff>172954</xdr:rowOff>
    </xdr:to>
    <xdr:pic>
      <xdr:nvPicPr>
        <xdr:cNvPr id="41" name="Imagen 40"/>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114300" y="821690"/>
          <a:ext cx="1978660" cy="467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808038</xdr:colOff>
      <xdr:row>1</xdr:row>
      <xdr:rowOff>95250</xdr:rowOff>
    </xdr:from>
    <xdr:to>
      <xdr:col>13</xdr:col>
      <xdr:colOff>466724</xdr:colOff>
      <xdr:row>3</xdr:row>
      <xdr:rowOff>285750</xdr:rowOff>
    </xdr:to>
    <xdr:pic>
      <xdr:nvPicPr>
        <xdr:cNvPr id="43" name="Imagen 22"/>
        <xdr:cNvPicPr>
          <a:picLocks noChangeAspect="1"/>
        </xdr:cNvPicPr>
      </xdr:nvPicPr>
      <xdr:blipFill>
        <a:blip r:embed="rId2" cstate="print">
          <a:extLst>
            <a:ext uri="{28A0092B-C50C-407E-A947-70E740481C1C}">
              <a14:useLocalDpi xmlns:a14="http://schemas.microsoft.com/office/drawing/2010/main" val="0"/>
            </a:ext>
          </a:extLst>
        </a:blip>
        <a:srcRect l="41332" t="53048" r="35483" b="5762"/>
        <a:stretch>
          <a:fillRect/>
        </a:stretch>
      </xdr:blipFill>
      <xdr:spPr>
        <a:xfrm>
          <a:off x="9921240" y="831215"/>
          <a:ext cx="67437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34</xdr:row>
      <xdr:rowOff>0</xdr:rowOff>
    </xdr:from>
    <xdr:to>
      <xdr:col>5</xdr:col>
      <xdr:colOff>0</xdr:colOff>
      <xdr:row>34</xdr:row>
      <xdr:rowOff>0</xdr:rowOff>
    </xdr:to>
    <xdr:sp>
      <xdr:nvSpPr>
        <xdr:cNvPr id="44" name="Line 14"/>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45" name="Line 15"/>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46" name="Line 16"/>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47" name="Line 17"/>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48" name="Line 18"/>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49" name="Line 19"/>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50" name="Line 20"/>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51" name="Line 21"/>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52" name="Line 14"/>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53" name="Line 15"/>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54" name="Line 16"/>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55" name="Line 17"/>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56" name="Line 18"/>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57" name="Line 19"/>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58" name="Line 20"/>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0</xdr:rowOff>
    </xdr:from>
    <xdr:to>
      <xdr:col>5</xdr:col>
      <xdr:colOff>0</xdr:colOff>
      <xdr:row>34</xdr:row>
      <xdr:rowOff>0</xdr:rowOff>
    </xdr:to>
    <xdr:sp>
      <xdr:nvSpPr>
        <xdr:cNvPr id="59" name="Line 21"/>
        <xdr:cNvSpPr>
          <a:spLocks noChangeShapeType="1"/>
        </xdr:cNvSpPr>
      </xdr:nvSpPr>
      <xdr:spPr>
        <a:xfrm>
          <a:off x="3423920" y="741743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133350</xdr:colOff>
      <xdr:row>0</xdr:row>
      <xdr:rowOff>152400</xdr:rowOff>
    </xdr:from>
    <xdr:to>
      <xdr:col>1</xdr:col>
      <xdr:colOff>409575</xdr:colOff>
      <xdr:row>0</xdr:row>
      <xdr:rowOff>520596</xdr:rowOff>
    </xdr:to>
    <xdr:pic>
      <xdr:nvPicPr>
        <xdr:cNvPr id="60" name="Picture 18" descr="Ocesa LINQ | Our Work | Lumston"/>
        <xdr:cNvPicPr>
          <a:picLocks noChangeAspect="1" noChangeArrowheads="1"/>
        </xdr:cNvPicPr>
      </xdr:nvPicPr>
      <xdr:blipFill>
        <a:blip r:embed="rId3"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33350" y="152400"/>
          <a:ext cx="936625" cy="367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600074</xdr:colOff>
      <xdr:row>1</xdr:row>
      <xdr:rowOff>38100</xdr:rowOff>
    </xdr:from>
    <xdr:to>
      <xdr:col>13</xdr:col>
      <xdr:colOff>419099</xdr:colOff>
      <xdr:row>3</xdr:row>
      <xdr:rowOff>295275</xdr:rowOff>
    </xdr:to>
    <xdr:pic>
      <xdr:nvPicPr>
        <xdr:cNvPr id="2" name="Imagen 22"/>
        <xdr:cNvPicPr>
          <a:picLocks noChangeAspect="1"/>
        </xdr:cNvPicPr>
      </xdr:nvPicPr>
      <xdr:blipFill>
        <a:blip r:embed="rId1" cstate="print">
          <a:extLst>
            <a:ext uri="{28A0092B-C50C-407E-A947-70E740481C1C}">
              <a14:useLocalDpi xmlns:a14="http://schemas.microsoft.com/office/drawing/2010/main" val="0"/>
            </a:ext>
          </a:extLst>
        </a:blip>
        <a:srcRect l="5801" t="6137" r="71315" b="50385"/>
        <a:stretch>
          <a:fillRect/>
        </a:stretch>
      </xdr:blipFill>
      <xdr:spPr>
        <a:xfrm>
          <a:off x="10139680" y="774065"/>
          <a:ext cx="69278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33</xdr:row>
      <xdr:rowOff>0</xdr:rowOff>
    </xdr:from>
    <xdr:to>
      <xdr:col>13</xdr:col>
      <xdr:colOff>0</xdr:colOff>
      <xdr:row>33</xdr:row>
      <xdr:rowOff>0</xdr:rowOff>
    </xdr:to>
    <xdr:sp>
      <xdr:nvSpPr>
        <xdr:cNvPr id="3" name="Line 11"/>
        <xdr:cNvSpPr>
          <a:spLocks noChangeShapeType="1"/>
        </xdr:cNvSpPr>
      </xdr:nvSpPr>
      <xdr:spPr>
        <a:xfrm>
          <a:off x="10414000" y="739140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33</xdr:row>
      <xdr:rowOff>0</xdr:rowOff>
    </xdr:from>
    <xdr:to>
      <xdr:col>12</xdr:col>
      <xdr:colOff>742950</xdr:colOff>
      <xdr:row>33</xdr:row>
      <xdr:rowOff>0</xdr:rowOff>
    </xdr:to>
    <xdr:sp>
      <xdr:nvSpPr>
        <xdr:cNvPr id="4" name="Line 11"/>
        <xdr:cNvSpPr>
          <a:spLocks noChangeShapeType="1"/>
        </xdr:cNvSpPr>
      </xdr:nvSpPr>
      <xdr:spPr>
        <a:xfrm>
          <a:off x="9540240" y="7391400"/>
          <a:ext cx="74295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5" name="Line 14"/>
        <xdr:cNvSpPr>
          <a:spLocks noChangeShapeType="1"/>
        </xdr:cNvSpPr>
      </xdr:nvSpPr>
      <xdr:spPr>
        <a:xfrm>
          <a:off x="3596640" y="739140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6" name="Line 15"/>
        <xdr:cNvSpPr>
          <a:spLocks noChangeShapeType="1"/>
        </xdr:cNvSpPr>
      </xdr:nvSpPr>
      <xdr:spPr>
        <a:xfrm>
          <a:off x="3596640" y="739140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7" name="Line 16"/>
        <xdr:cNvSpPr>
          <a:spLocks noChangeShapeType="1"/>
        </xdr:cNvSpPr>
      </xdr:nvSpPr>
      <xdr:spPr>
        <a:xfrm>
          <a:off x="3596640" y="739140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8" name="Line 17"/>
        <xdr:cNvSpPr>
          <a:spLocks noChangeShapeType="1"/>
        </xdr:cNvSpPr>
      </xdr:nvSpPr>
      <xdr:spPr>
        <a:xfrm>
          <a:off x="3596640" y="739140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9" name="Line 18"/>
        <xdr:cNvSpPr>
          <a:spLocks noChangeShapeType="1"/>
        </xdr:cNvSpPr>
      </xdr:nvSpPr>
      <xdr:spPr>
        <a:xfrm>
          <a:off x="3596640" y="739140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10" name="Line 19"/>
        <xdr:cNvSpPr>
          <a:spLocks noChangeShapeType="1"/>
        </xdr:cNvSpPr>
      </xdr:nvSpPr>
      <xdr:spPr>
        <a:xfrm>
          <a:off x="3596640" y="739140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11" name="Line 20"/>
        <xdr:cNvSpPr>
          <a:spLocks noChangeShapeType="1"/>
        </xdr:cNvSpPr>
      </xdr:nvSpPr>
      <xdr:spPr>
        <a:xfrm>
          <a:off x="3596640" y="739140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12" name="Line 21"/>
        <xdr:cNvSpPr>
          <a:spLocks noChangeShapeType="1"/>
        </xdr:cNvSpPr>
      </xdr:nvSpPr>
      <xdr:spPr>
        <a:xfrm>
          <a:off x="3596640" y="739140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142875</xdr:colOff>
      <xdr:row>1</xdr:row>
      <xdr:rowOff>104775</xdr:rowOff>
    </xdr:from>
    <xdr:to>
      <xdr:col>3</xdr:col>
      <xdr:colOff>140800</xdr:colOff>
      <xdr:row>3</xdr:row>
      <xdr:rowOff>192004</xdr:rowOff>
    </xdr:to>
    <xdr:pic>
      <xdr:nvPicPr>
        <xdr:cNvPr id="13" name="Imagen 12"/>
        <xdr:cNvPicPr>
          <a:picLocks noChangeAspect="1"/>
        </xdr:cNvPicPr>
      </xdr:nvPicPr>
      <xdr:blipFill>
        <a:blip r:embed="rId2" cstate="print">
          <a:extLst>
            <a:ext uri="{28A0092B-C50C-407E-A947-70E740481C1C}">
              <a14:useLocalDpi xmlns:a14="http://schemas.microsoft.com/office/drawing/2010/main" val="0"/>
            </a:ext>
          </a:extLst>
        </a:blip>
        <a:srcRect/>
        <a:stretch>
          <a:fillRect/>
        </a:stretch>
      </xdr:blipFill>
      <xdr:spPr>
        <a:xfrm>
          <a:off x="142875" y="840740"/>
          <a:ext cx="1978660" cy="467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152400</xdr:rowOff>
    </xdr:from>
    <xdr:to>
      <xdr:col>1</xdr:col>
      <xdr:colOff>409575</xdr:colOff>
      <xdr:row>0</xdr:row>
      <xdr:rowOff>520596</xdr:rowOff>
    </xdr:to>
    <xdr:pic>
      <xdr:nvPicPr>
        <xdr:cNvPr id="15" name="Picture 18" descr="Ocesa LINQ | Our Work | Lumston"/>
        <xdr:cNvPicPr>
          <a:picLocks noChangeAspect="1" noChangeArrowheads="1"/>
        </xdr:cNvPicPr>
      </xdr:nvPicPr>
      <xdr:blipFill>
        <a:blip r:embed="rId3"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33350" y="152400"/>
          <a:ext cx="936625" cy="367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13</xdr:col>
      <xdr:colOff>0</xdr:colOff>
      <xdr:row>33</xdr:row>
      <xdr:rowOff>0</xdr:rowOff>
    </xdr:from>
    <xdr:to>
      <xdr:col>13</xdr:col>
      <xdr:colOff>0</xdr:colOff>
      <xdr:row>33</xdr:row>
      <xdr:rowOff>0</xdr:rowOff>
    </xdr:to>
    <xdr:sp>
      <xdr:nvSpPr>
        <xdr:cNvPr id="2" name="Line 11"/>
        <xdr:cNvSpPr>
          <a:spLocks noChangeShapeType="1"/>
        </xdr:cNvSpPr>
      </xdr:nvSpPr>
      <xdr:spPr>
        <a:xfrm>
          <a:off x="1092200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33</xdr:row>
      <xdr:rowOff>0</xdr:rowOff>
    </xdr:from>
    <xdr:to>
      <xdr:col>12</xdr:col>
      <xdr:colOff>742950</xdr:colOff>
      <xdr:row>33</xdr:row>
      <xdr:rowOff>0</xdr:rowOff>
    </xdr:to>
    <xdr:sp>
      <xdr:nvSpPr>
        <xdr:cNvPr id="3" name="Line 11"/>
        <xdr:cNvSpPr>
          <a:spLocks noChangeShapeType="1"/>
        </xdr:cNvSpPr>
      </xdr:nvSpPr>
      <xdr:spPr>
        <a:xfrm>
          <a:off x="9906000" y="7360920"/>
          <a:ext cx="74295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4" name="Line 14"/>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5" name="Line 15"/>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6" name="Line 16"/>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7" name="Line 17"/>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8" name="Line 18"/>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9" name="Line 19"/>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10" name="Line 20"/>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11" name="Line 21"/>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152400</xdr:colOff>
      <xdr:row>1</xdr:row>
      <xdr:rowOff>142875</xdr:rowOff>
    </xdr:from>
    <xdr:to>
      <xdr:col>3</xdr:col>
      <xdr:colOff>150325</xdr:colOff>
      <xdr:row>3</xdr:row>
      <xdr:rowOff>230104</xdr:rowOff>
    </xdr:to>
    <xdr:pic>
      <xdr:nvPicPr>
        <xdr:cNvPr id="13" name="Imagen 12"/>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152400" y="878840"/>
          <a:ext cx="1978660" cy="467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790575</xdr:colOff>
      <xdr:row>1</xdr:row>
      <xdr:rowOff>66675</xdr:rowOff>
    </xdr:from>
    <xdr:to>
      <xdr:col>13</xdr:col>
      <xdr:colOff>485775</xdr:colOff>
      <xdr:row>3</xdr:row>
      <xdr:rowOff>333375</xdr:rowOff>
    </xdr:to>
    <xdr:pic>
      <xdr:nvPicPr>
        <xdr:cNvPr id="14" name="Imagen 22"/>
        <xdr:cNvPicPr>
          <a:picLocks noChangeAspect="1"/>
        </xdr:cNvPicPr>
      </xdr:nvPicPr>
      <xdr:blipFill>
        <a:blip r:embed="rId2" cstate="print">
          <a:extLst>
            <a:ext uri="{28A0092B-C50C-407E-A947-70E740481C1C}">
              <a14:useLocalDpi xmlns:a14="http://schemas.microsoft.com/office/drawing/2010/main" val="0"/>
            </a:ext>
          </a:extLst>
        </a:blip>
        <a:srcRect l="5801" t="6137" r="71315" b="50385"/>
        <a:stretch>
          <a:fillRect/>
        </a:stretch>
      </xdr:blipFill>
      <xdr:spPr>
        <a:xfrm>
          <a:off x="10696575" y="802640"/>
          <a:ext cx="7112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152400</xdr:rowOff>
    </xdr:from>
    <xdr:to>
      <xdr:col>1</xdr:col>
      <xdr:colOff>409575</xdr:colOff>
      <xdr:row>0</xdr:row>
      <xdr:rowOff>520596</xdr:rowOff>
    </xdr:to>
    <xdr:pic>
      <xdr:nvPicPr>
        <xdr:cNvPr id="15" name="Picture 18" descr="Ocesa LINQ | Our Work | Lumston"/>
        <xdr:cNvPicPr>
          <a:picLocks noChangeAspect="1" noChangeArrowheads="1"/>
        </xdr:cNvPicPr>
      </xdr:nvPicPr>
      <xdr:blipFill>
        <a:blip r:embed="rId3"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33350" y="152400"/>
          <a:ext cx="936625" cy="367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13</xdr:col>
      <xdr:colOff>0</xdr:colOff>
      <xdr:row>33</xdr:row>
      <xdr:rowOff>0</xdr:rowOff>
    </xdr:from>
    <xdr:to>
      <xdr:col>13</xdr:col>
      <xdr:colOff>0</xdr:colOff>
      <xdr:row>33</xdr:row>
      <xdr:rowOff>0</xdr:rowOff>
    </xdr:to>
    <xdr:sp>
      <xdr:nvSpPr>
        <xdr:cNvPr id="2" name="Line 11"/>
        <xdr:cNvSpPr>
          <a:spLocks noChangeShapeType="1"/>
        </xdr:cNvSpPr>
      </xdr:nvSpPr>
      <xdr:spPr>
        <a:xfrm>
          <a:off x="1066800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33</xdr:row>
      <xdr:rowOff>0</xdr:rowOff>
    </xdr:from>
    <xdr:to>
      <xdr:col>12</xdr:col>
      <xdr:colOff>742950</xdr:colOff>
      <xdr:row>33</xdr:row>
      <xdr:rowOff>0</xdr:rowOff>
    </xdr:to>
    <xdr:sp>
      <xdr:nvSpPr>
        <xdr:cNvPr id="3" name="Line 11"/>
        <xdr:cNvSpPr>
          <a:spLocks noChangeShapeType="1"/>
        </xdr:cNvSpPr>
      </xdr:nvSpPr>
      <xdr:spPr>
        <a:xfrm>
          <a:off x="9652000" y="7360920"/>
          <a:ext cx="74295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4" name="Line 14"/>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5" name="Line 15"/>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6" name="Line 16"/>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7" name="Line 17"/>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8" name="Line 18"/>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9" name="Line 19"/>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10" name="Line 20"/>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xdr:nvSpPr>
        <xdr:cNvPr id="11" name="Line 21"/>
        <xdr:cNvSpPr>
          <a:spLocks noChangeShapeType="1"/>
        </xdr:cNvSpPr>
      </xdr:nvSpPr>
      <xdr:spPr>
        <a:xfrm>
          <a:off x="3423920" y="736092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114300</xdr:colOff>
      <xdr:row>1</xdr:row>
      <xdr:rowOff>114300</xdr:rowOff>
    </xdr:from>
    <xdr:to>
      <xdr:col>3</xdr:col>
      <xdr:colOff>112225</xdr:colOff>
      <xdr:row>3</xdr:row>
      <xdr:rowOff>201529</xdr:rowOff>
    </xdr:to>
    <xdr:pic>
      <xdr:nvPicPr>
        <xdr:cNvPr id="12" name="Imagen 11"/>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114300" y="850265"/>
          <a:ext cx="1978660" cy="467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838199</xdr:colOff>
      <xdr:row>1</xdr:row>
      <xdr:rowOff>85726</xdr:rowOff>
    </xdr:from>
    <xdr:to>
      <xdr:col>13</xdr:col>
      <xdr:colOff>495299</xdr:colOff>
      <xdr:row>3</xdr:row>
      <xdr:rowOff>314326</xdr:rowOff>
    </xdr:to>
    <xdr:pic>
      <xdr:nvPicPr>
        <xdr:cNvPr id="13" name="Imagen 22"/>
        <xdr:cNvPicPr>
          <a:picLocks noChangeAspect="1"/>
        </xdr:cNvPicPr>
      </xdr:nvPicPr>
      <xdr:blipFill>
        <a:blip r:embed="rId2" cstate="print">
          <a:extLst>
            <a:ext uri="{28A0092B-C50C-407E-A947-70E740481C1C}">
              <a14:useLocalDpi xmlns:a14="http://schemas.microsoft.com/office/drawing/2010/main" val="0"/>
            </a:ext>
          </a:extLst>
        </a:blip>
        <a:srcRect l="5801" t="6137" r="71315" b="50385"/>
        <a:stretch>
          <a:fillRect/>
        </a:stretch>
      </xdr:blipFill>
      <xdr:spPr>
        <a:xfrm>
          <a:off x="10489565" y="821690"/>
          <a:ext cx="6731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152400</xdr:rowOff>
    </xdr:from>
    <xdr:to>
      <xdr:col>1</xdr:col>
      <xdr:colOff>409575</xdr:colOff>
      <xdr:row>0</xdr:row>
      <xdr:rowOff>520596</xdr:rowOff>
    </xdr:to>
    <xdr:pic>
      <xdr:nvPicPr>
        <xdr:cNvPr id="15" name="Picture 18" descr="Ocesa LINQ | Our Work | Lumston"/>
        <xdr:cNvPicPr>
          <a:picLocks noChangeAspect="1" noChangeArrowheads="1"/>
        </xdr:cNvPicPr>
      </xdr:nvPicPr>
      <xdr:blipFill>
        <a:blip r:embed="rId3"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33350" y="152400"/>
          <a:ext cx="936625" cy="367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77</xdr:row>
      <xdr:rowOff>9525</xdr:rowOff>
    </xdr:from>
    <xdr:to>
      <xdr:col>0</xdr:col>
      <xdr:colOff>0</xdr:colOff>
      <xdr:row>78</xdr:row>
      <xdr:rowOff>0</xdr:rowOff>
    </xdr:to>
    <xdr:sp>
      <xdr:nvSpPr>
        <xdr:cNvPr id="2" name="Rectangle 3"/>
        <xdr:cNvSpPr>
          <a:spLocks noChangeArrowheads="1"/>
        </xdr:cNvSpPr>
      </xdr:nvSpPr>
      <xdr:spPr>
        <a:xfrm>
          <a:off x="0" y="16667480"/>
          <a:ext cx="0" cy="180975"/>
        </a:xfrm>
        <a:prstGeom prst="rect">
          <a:avLst/>
        </a:prstGeom>
        <a:solidFill>
          <a:srgbClr val="FFFFFF"/>
        </a:solidFill>
        <a:ln w="3175">
          <a:solidFill>
            <a:srgbClr val="000000"/>
          </a:solidFill>
          <a:miter lim="800000"/>
        </a:ln>
      </xdr:spPr>
    </xdr:sp>
    <xdr:clientData/>
  </xdr:twoCellAnchor>
  <xdr:twoCellAnchor>
    <xdr:from>
      <xdr:col>0</xdr:col>
      <xdr:colOff>0</xdr:colOff>
      <xdr:row>73</xdr:row>
      <xdr:rowOff>9525</xdr:rowOff>
    </xdr:from>
    <xdr:to>
      <xdr:col>0</xdr:col>
      <xdr:colOff>0</xdr:colOff>
      <xdr:row>74</xdr:row>
      <xdr:rowOff>0</xdr:rowOff>
    </xdr:to>
    <xdr:sp>
      <xdr:nvSpPr>
        <xdr:cNvPr id="3" name="Rectangle 4"/>
        <xdr:cNvSpPr>
          <a:spLocks noChangeArrowheads="1"/>
        </xdr:cNvSpPr>
      </xdr:nvSpPr>
      <xdr:spPr>
        <a:xfrm>
          <a:off x="0" y="15838805"/>
          <a:ext cx="0" cy="314325"/>
        </a:xfrm>
        <a:prstGeom prst="rect">
          <a:avLst/>
        </a:prstGeom>
        <a:solidFill>
          <a:srgbClr val="FFFFFF"/>
        </a:solidFill>
        <a:ln w="3175">
          <a:solidFill>
            <a:srgbClr val="000000"/>
          </a:solidFill>
          <a:miter lim="800000"/>
        </a:ln>
      </xdr:spPr>
    </xdr:sp>
    <xdr:clientData/>
  </xdr:twoCellAnchor>
  <xdr:twoCellAnchor>
    <xdr:from>
      <xdr:col>0</xdr:col>
      <xdr:colOff>0</xdr:colOff>
      <xdr:row>78</xdr:row>
      <xdr:rowOff>0</xdr:rowOff>
    </xdr:from>
    <xdr:to>
      <xdr:col>0</xdr:col>
      <xdr:colOff>0</xdr:colOff>
      <xdr:row>78</xdr:row>
      <xdr:rowOff>0</xdr:rowOff>
    </xdr:to>
    <xdr:sp>
      <xdr:nvSpPr>
        <xdr:cNvPr id="4" name="Rectangle 5"/>
        <xdr:cNvSpPr>
          <a:spLocks noChangeArrowheads="1"/>
        </xdr:cNvSpPr>
      </xdr:nvSpPr>
      <xdr:spPr>
        <a:xfrm>
          <a:off x="0" y="16848455"/>
          <a:ext cx="0" cy="0"/>
        </a:xfrm>
        <a:prstGeom prst="rect">
          <a:avLst/>
        </a:prstGeom>
        <a:solidFill>
          <a:srgbClr val="FFFFFF"/>
        </a:solidFill>
        <a:ln w="3175">
          <a:solidFill>
            <a:srgbClr val="000000"/>
          </a:solidFill>
          <a:miter lim="800000"/>
        </a:ln>
      </xdr:spPr>
    </xdr:sp>
    <xdr:clientData/>
  </xdr:twoCellAnchor>
  <xdr:twoCellAnchor>
    <xdr:from>
      <xdr:col>0</xdr:col>
      <xdr:colOff>0</xdr:colOff>
      <xdr:row>79</xdr:row>
      <xdr:rowOff>9525</xdr:rowOff>
    </xdr:from>
    <xdr:to>
      <xdr:col>0</xdr:col>
      <xdr:colOff>0</xdr:colOff>
      <xdr:row>80</xdr:row>
      <xdr:rowOff>0</xdr:rowOff>
    </xdr:to>
    <xdr:sp>
      <xdr:nvSpPr>
        <xdr:cNvPr id="5" name="Rectangle 6"/>
        <xdr:cNvSpPr>
          <a:spLocks noChangeArrowheads="1"/>
        </xdr:cNvSpPr>
      </xdr:nvSpPr>
      <xdr:spPr>
        <a:xfrm>
          <a:off x="0" y="17030700"/>
          <a:ext cx="0" cy="340995"/>
        </a:xfrm>
        <a:prstGeom prst="rect">
          <a:avLst/>
        </a:prstGeom>
        <a:solidFill>
          <a:srgbClr val="FFFFFF"/>
        </a:solidFill>
        <a:ln w="3175">
          <a:solidFill>
            <a:srgbClr val="000000"/>
          </a:solidFill>
          <a:miter lim="800000"/>
        </a:ln>
      </xdr:spPr>
    </xdr:sp>
    <xdr:clientData/>
  </xdr:twoCellAnchor>
  <xdr:twoCellAnchor>
    <xdr:from>
      <xdr:col>0</xdr:col>
      <xdr:colOff>0</xdr:colOff>
      <xdr:row>72</xdr:row>
      <xdr:rowOff>9525</xdr:rowOff>
    </xdr:from>
    <xdr:to>
      <xdr:col>0</xdr:col>
      <xdr:colOff>0</xdr:colOff>
      <xdr:row>82</xdr:row>
      <xdr:rowOff>0</xdr:rowOff>
    </xdr:to>
    <xdr:sp>
      <xdr:nvSpPr>
        <xdr:cNvPr id="6" name="Line 7"/>
        <xdr:cNvSpPr>
          <a:spLocks noChangeShapeType="1"/>
        </xdr:cNvSpPr>
      </xdr:nvSpPr>
      <xdr:spPr>
        <a:xfrm>
          <a:off x="0" y="15512415"/>
          <a:ext cx="0" cy="255714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7" name="Line 8"/>
        <xdr:cNvSpPr>
          <a:spLocks noChangeShapeType="1"/>
        </xdr:cNvSpPr>
      </xdr:nvSpPr>
      <xdr:spPr>
        <a:xfrm>
          <a:off x="0" y="15512415"/>
          <a:ext cx="0" cy="255714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8" name="Line 9"/>
        <xdr:cNvSpPr>
          <a:spLocks noChangeShapeType="1"/>
        </xdr:cNvSpPr>
      </xdr:nvSpPr>
      <xdr:spPr>
        <a:xfrm>
          <a:off x="0" y="15512415"/>
          <a:ext cx="0" cy="255714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9" name="Line 10"/>
        <xdr:cNvSpPr>
          <a:spLocks noChangeShapeType="1"/>
        </xdr:cNvSpPr>
      </xdr:nvSpPr>
      <xdr:spPr>
        <a:xfrm>
          <a:off x="0" y="15512415"/>
          <a:ext cx="0" cy="255714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10" name="Line 11"/>
        <xdr:cNvSpPr>
          <a:spLocks noChangeShapeType="1"/>
        </xdr:cNvSpPr>
      </xdr:nvSpPr>
      <xdr:spPr>
        <a:xfrm>
          <a:off x="0" y="15512415"/>
          <a:ext cx="0" cy="255714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0</xdr:rowOff>
    </xdr:from>
    <xdr:to>
      <xdr:col>0</xdr:col>
      <xdr:colOff>0</xdr:colOff>
      <xdr:row>82</xdr:row>
      <xdr:rowOff>0</xdr:rowOff>
    </xdr:to>
    <xdr:sp>
      <xdr:nvSpPr>
        <xdr:cNvPr id="11" name="Line 12"/>
        <xdr:cNvSpPr>
          <a:spLocks noChangeShapeType="1"/>
        </xdr:cNvSpPr>
      </xdr:nvSpPr>
      <xdr:spPr>
        <a:xfrm>
          <a:off x="0" y="15502890"/>
          <a:ext cx="0" cy="256667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12" name="Line 13"/>
        <xdr:cNvSpPr>
          <a:spLocks noChangeShapeType="1"/>
        </xdr:cNvSpPr>
      </xdr:nvSpPr>
      <xdr:spPr>
        <a:xfrm>
          <a:off x="0" y="15512415"/>
          <a:ext cx="0" cy="255714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13" name="Line 14"/>
        <xdr:cNvSpPr>
          <a:spLocks noChangeShapeType="1"/>
        </xdr:cNvSpPr>
      </xdr:nvSpPr>
      <xdr:spPr>
        <a:xfrm>
          <a:off x="0" y="15512415"/>
          <a:ext cx="0" cy="255714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14" name="Line 15"/>
        <xdr:cNvSpPr>
          <a:spLocks noChangeShapeType="1"/>
        </xdr:cNvSpPr>
      </xdr:nvSpPr>
      <xdr:spPr>
        <a:xfrm>
          <a:off x="0" y="15512415"/>
          <a:ext cx="0" cy="255714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15" name="Line 16"/>
        <xdr:cNvSpPr>
          <a:spLocks noChangeShapeType="1"/>
        </xdr:cNvSpPr>
      </xdr:nvSpPr>
      <xdr:spPr>
        <a:xfrm>
          <a:off x="0" y="15512415"/>
          <a:ext cx="0" cy="2557145"/>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16" name="Line 17"/>
        <xdr:cNvSpPr>
          <a:spLocks noChangeShapeType="1"/>
        </xdr:cNvSpPr>
      </xdr:nvSpPr>
      <xdr:spPr>
        <a:xfrm>
          <a:off x="0" y="15512415"/>
          <a:ext cx="0" cy="2557145"/>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17" name="Line 18"/>
        <xdr:cNvSpPr>
          <a:spLocks noChangeShapeType="1"/>
        </xdr:cNvSpPr>
      </xdr:nvSpPr>
      <xdr:spPr>
        <a:xfrm>
          <a:off x="0" y="15512415"/>
          <a:ext cx="0" cy="2557145"/>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18" name="Line 19"/>
        <xdr:cNvSpPr>
          <a:spLocks noChangeShapeType="1"/>
        </xdr:cNvSpPr>
      </xdr:nvSpPr>
      <xdr:spPr>
        <a:xfrm>
          <a:off x="0" y="15512415"/>
          <a:ext cx="0" cy="2557145"/>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19" name="Line 20"/>
        <xdr:cNvSpPr>
          <a:spLocks noChangeShapeType="1"/>
        </xdr:cNvSpPr>
      </xdr:nvSpPr>
      <xdr:spPr>
        <a:xfrm>
          <a:off x="0" y="15512415"/>
          <a:ext cx="0" cy="2557145"/>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0</xdr:rowOff>
    </xdr:from>
    <xdr:to>
      <xdr:col>0</xdr:col>
      <xdr:colOff>0</xdr:colOff>
      <xdr:row>82</xdr:row>
      <xdr:rowOff>0</xdr:rowOff>
    </xdr:to>
    <xdr:sp>
      <xdr:nvSpPr>
        <xdr:cNvPr id="20" name="Line 21"/>
        <xdr:cNvSpPr>
          <a:spLocks noChangeShapeType="1"/>
        </xdr:cNvSpPr>
      </xdr:nvSpPr>
      <xdr:spPr>
        <a:xfrm>
          <a:off x="0" y="15502890"/>
          <a:ext cx="0" cy="2566670"/>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21" name="Line 22"/>
        <xdr:cNvSpPr>
          <a:spLocks noChangeShapeType="1"/>
        </xdr:cNvSpPr>
      </xdr:nvSpPr>
      <xdr:spPr>
        <a:xfrm>
          <a:off x="0" y="15512415"/>
          <a:ext cx="0" cy="2557145"/>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22" name="Line 23"/>
        <xdr:cNvSpPr>
          <a:spLocks noChangeShapeType="1"/>
        </xdr:cNvSpPr>
      </xdr:nvSpPr>
      <xdr:spPr>
        <a:xfrm>
          <a:off x="0" y="15512415"/>
          <a:ext cx="0" cy="2557145"/>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0</xdr:col>
      <xdr:colOff>0</xdr:colOff>
      <xdr:row>72</xdr:row>
      <xdr:rowOff>9525</xdr:rowOff>
    </xdr:from>
    <xdr:to>
      <xdr:col>0</xdr:col>
      <xdr:colOff>0</xdr:colOff>
      <xdr:row>82</xdr:row>
      <xdr:rowOff>0</xdr:rowOff>
    </xdr:to>
    <xdr:sp>
      <xdr:nvSpPr>
        <xdr:cNvPr id="23" name="Line 24"/>
        <xdr:cNvSpPr>
          <a:spLocks noChangeShapeType="1"/>
        </xdr:cNvSpPr>
      </xdr:nvSpPr>
      <xdr:spPr>
        <a:xfrm>
          <a:off x="0" y="15512415"/>
          <a:ext cx="0" cy="2557145"/>
        </a:xfrm>
        <a:prstGeom prst="line">
          <a:avLst/>
        </a:prstGeom>
        <a:noFill/>
        <a:ln w="317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11</xdr:col>
      <xdr:colOff>835540</xdr:colOff>
      <xdr:row>1</xdr:row>
      <xdr:rowOff>63167</xdr:rowOff>
    </xdr:from>
    <xdr:to>
      <xdr:col>13</xdr:col>
      <xdr:colOff>12532</xdr:colOff>
      <xdr:row>3</xdr:row>
      <xdr:rowOff>276225</xdr:rowOff>
    </xdr:to>
    <xdr:pic>
      <xdr:nvPicPr>
        <xdr:cNvPr id="24" name="Imagen 40"/>
        <xdr:cNvPicPr>
          <a:picLocks noChangeAspect="1"/>
        </xdr:cNvPicPr>
      </xdr:nvPicPr>
      <xdr:blipFill>
        <a:blip r:embed="rId1" cstate="print">
          <a:extLst>
            <a:ext uri="{28A0092B-C50C-407E-A947-70E740481C1C}">
              <a14:useLocalDpi xmlns:a14="http://schemas.microsoft.com/office/drawing/2010/main" val="0"/>
            </a:ext>
          </a:extLst>
        </a:blip>
        <a:srcRect l="28091" t="8478" r="47693" b="48548"/>
        <a:stretch>
          <a:fillRect/>
        </a:stretch>
      </xdr:blipFill>
      <xdr:spPr>
        <a:xfrm>
          <a:off x="9217025" y="798830"/>
          <a:ext cx="7416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36</xdr:row>
      <xdr:rowOff>0</xdr:rowOff>
    </xdr:from>
    <xdr:to>
      <xdr:col>13</xdr:col>
      <xdr:colOff>0</xdr:colOff>
      <xdr:row>36</xdr:row>
      <xdr:rowOff>0</xdr:rowOff>
    </xdr:to>
    <xdr:sp>
      <xdr:nvSpPr>
        <xdr:cNvPr id="25" name="Line 11"/>
        <xdr:cNvSpPr>
          <a:spLocks noChangeShapeType="1"/>
        </xdr:cNvSpPr>
      </xdr:nvSpPr>
      <xdr:spPr>
        <a:xfrm>
          <a:off x="994664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26" name="Line 14"/>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27" name="Line 15"/>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28" name="Line 16"/>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29" name="Line 17"/>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0" name="Line 18"/>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1" name="Line 19"/>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2" name="Line 20"/>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3" name="Line 21"/>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0</xdr:rowOff>
    </xdr:from>
    <xdr:to>
      <xdr:col>12</xdr:col>
      <xdr:colOff>0</xdr:colOff>
      <xdr:row>36</xdr:row>
      <xdr:rowOff>0</xdr:rowOff>
    </xdr:to>
    <xdr:sp>
      <xdr:nvSpPr>
        <xdr:cNvPr id="34" name="Line 11"/>
        <xdr:cNvSpPr>
          <a:spLocks noChangeShapeType="1"/>
        </xdr:cNvSpPr>
      </xdr:nvSpPr>
      <xdr:spPr>
        <a:xfrm>
          <a:off x="939800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5" name="Line 14"/>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6" name="Line 15"/>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7" name="Line 16"/>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8" name="Line 17"/>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9" name="Line 18"/>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0" name="Line 19"/>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1" name="Line 20"/>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2" name="Line 21"/>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133350</xdr:colOff>
      <xdr:row>1</xdr:row>
      <xdr:rowOff>95250</xdr:rowOff>
    </xdr:from>
    <xdr:to>
      <xdr:col>3</xdr:col>
      <xdr:colOff>131275</xdr:colOff>
      <xdr:row>3</xdr:row>
      <xdr:rowOff>182479</xdr:rowOff>
    </xdr:to>
    <xdr:pic>
      <xdr:nvPicPr>
        <xdr:cNvPr id="43" name="Imagen 42"/>
        <xdr:cNvPicPr>
          <a:picLocks noChangeAspect="1"/>
        </xdr:cNvPicPr>
      </xdr:nvPicPr>
      <xdr:blipFill>
        <a:blip r:embed="rId2" cstate="print">
          <a:extLst>
            <a:ext uri="{28A0092B-C50C-407E-A947-70E740481C1C}">
              <a14:useLocalDpi xmlns:a14="http://schemas.microsoft.com/office/drawing/2010/main" val="0"/>
            </a:ext>
          </a:extLst>
        </a:blip>
        <a:srcRect/>
        <a:stretch>
          <a:fillRect/>
        </a:stretch>
      </xdr:blipFill>
      <xdr:spPr>
        <a:xfrm>
          <a:off x="133350" y="831215"/>
          <a:ext cx="1978660" cy="467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152400</xdr:rowOff>
    </xdr:from>
    <xdr:to>
      <xdr:col>1</xdr:col>
      <xdr:colOff>409575</xdr:colOff>
      <xdr:row>0</xdr:row>
      <xdr:rowOff>520596</xdr:rowOff>
    </xdr:to>
    <xdr:pic>
      <xdr:nvPicPr>
        <xdr:cNvPr id="45" name="Picture 18" descr="Ocesa LINQ | Our Work | Lumston"/>
        <xdr:cNvPicPr>
          <a:picLocks noChangeAspect="1" noChangeArrowheads="1"/>
        </xdr:cNvPicPr>
      </xdr:nvPicPr>
      <xdr:blipFill>
        <a:blip r:embed="rId3"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33350" y="152400"/>
          <a:ext cx="936625" cy="367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36</xdr:row>
      <xdr:rowOff>0</xdr:rowOff>
    </xdr:from>
    <xdr:to>
      <xdr:col>11</xdr:col>
      <xdr:colOff>742950</xdr:colOff>
      <xdr:row>36</xdr:row>
      <xdr:rowOff>0</xdr:rowOff>
    </xdr:to>
    <xdr:sp>
      <xdr:nvSpPr>
        <xdr:cNvPr id="46" name="Line 11"/>
        <xdr:cNvSpPr>
          <a:spLocks noChangeShapeType="1"/>
        </xdr:cNvSpPr>
      </xdr:nvSpPr>
      <xdr:spPr>
        <a:xfrm>
          <a:off x="8382000" y="7706360"/>
          <a:ext cx="74295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7" name="Line 14"/>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8" name="Line 15"/>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9" name="Line 16"/>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0" name="Line 17"/>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1" name="Line 18"/>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2" name="Line 19"/>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3" name="Line 20"/>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4" name="Line 21"/>
        <xdr:cNvSpPr>
          <a:spLocks noChangeShapeType="1"/>
        </xdr:cNvSpPr>
      </xdr:nvSpPr>
      <xdr:spPr>
        <a:xfrm>
          <a:off x="2763520" y="770636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13</xdr:col>
      <xdr:colOff>0</xdr:colOff>
      <xdr:row>36</xdr:row>
      <xdr:rowOff>0</xdr:rowOff>
    </xdr:from>
    <xdr:to>
      <xdr:col>13</xdr:col>
      <xdr:colOff>0</xdr:colOff>
      <xdr:row>36</xdr:row>
      <xdr:rowOff>0</xdr:rowOff>
    </xdr:to>
    <xdr:sp>
      <xdr:nvSpPr>
        <xdr:cNvPr id="2" name="Line 11"/>
        <xdr:cNvSpPr>
          <a:spLocks noChangeShapeType="1"/>
        </xdr:cNvSpPr>
      </xdr:nvSpPr>
      <xdr:spPr>
        <a:xfrm>
          <a:off x="1001776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 name="Line 14"/>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 name="Line 15"/>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 name="Line 16"/>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6" name="Line 17"/>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7" name="Line 18"/>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8" name="Line 19"/>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9" name="Line 20"/>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0" name="Line 21"/>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0</xdr:rowOff>
    </xdr:from>
    <xdr:to>
      <xdr:col>12</xdr:col>
      <xdr:colOff>0</xdr:colOff>
      <xdr:row>36</xdr:row>
      <xdr:rowOff>0</xdr:rowOff>
    </xdr:to>
    <xdr:sp>
      <xdr:nvSpPr>
        <xdr:cNvPr id="11" name="Line 11"/>
        <xdr:cNvSpPr>
          <a:spLocks noChangeShapeType="1"/>
        </xdr:cNvSpPr>
      </xdr:nvSpPr>
      <xdr:spPr>
        <a:xfrm>
          <a:off x="94691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2" name="Line 14"/>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3" name="Line 15"/>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4" name="Line 16"/>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5" name="Line 17"/>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6" name="Line 18"/>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7" name="Line 19"/>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8" name="Line 20"/>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9" name="Line 21"/>
        <xdr:cNvSpPr>
          <a:spLocks noChangeShapeType="1"/>
        </xdr:cNvSpPr>
      </xdr:nvSpPr>
      <xdr:spPr>
        <a:xfrm>
          <a:off x="2763520" y="778827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200025</xdr:colOff>
      <xdr:row>1</xdr:row>
      <xdr:rowOff>142875</xdr:rowOff>
    </xdr:from>
    <xdr:to>
      <xdr:col>3</xdr:col>
      <xdr:colOff>197950</xdr:colOff>
      <xdr:row>3</xdr:row>
      <xdr:rowOff>230104</xdr:rowOff>
    </xdr:to>
    <xdr:pic>
      <xdr:nvPicPr>
        <xdr:cNvPr id="20" name="Imagen 19"/>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200025" y="878840"/>
          <a:ext cx="1978660" cy="467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821906</xdr:colOff>
      <xdr:row>1</xdr:row>
      <xdr:rowOff>57150</xdr:rowOff>
    </xdr:from>
    <xdr:to>
      <xdr:col>12</xdr:col>
      <xdr:colOff>504823</xdr:colOff>
      <xdr:row>3</xdr:row>
      <xdr:rowOff>295275</xdr:rowOff>
    </xdr:to>
    <xdr:pic>
      <xdr:nvPicPr>
        <xdr:cNvPr id="22" name="Imagen 22"/>
        <xdr:cNvPicPr>
          <a:picLocks noChangeAspect="1"/>
        </xdr:cNvPicPr>
      </xdr:nvPicPr>
      <xdr:blipFill>
        <a:blip r:embed="rId2" cstate="print">
          <a:extLst>
            <a:ext uri="{28A0092B-C50C-407E-A947-70E740481C1C}">
              <a14:useLocalDpi xmlns:a14="http://schemas.microsoft.com/office/drawing/2010/main" val="0"/>
            </a:ext>
          </a:extLst>
        </a:blip>
        <a:srcRect l="51869" t="6137" r="24645" b="50385"/>
        <a:stretch>
          <a:fillRect/>
        </a:stretch>
      </xdr:blipFill>
      <xdr:spPr>
        <a:xfrm>
          <a:off x="9274810" y="793115"/>
          <a:ext cx="6985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152400</xdr:rowOff>
    </xdr:from>
    <xdr:to>
      <xdr:col>1</xdr:col>
      <xdr:colOff>409575</xdr:colOff>
      <xdr:row>0</xdr:row>
      <xdr:rowOff>520596</xdr:rowOff>
    </xdr:to>
    <xdr:pic>
      <xdr:nvPicPr>
        <xdr:cNvPr id="23" name="Picture 18" descr="Ocesa LINQ | Our Work | Lumston"/>
        <xdr:cNvPicPr>
          <a:picLocks noChangeAspect="1" noChangeArrowheads="1"/>
        </xdr:cNvPicPr>
      </xdr:nvPicPr>
      <xdr:blipFill>
        <a:blip r:embed="rId3"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33350" y="152400"/>
          <a:ext cx="936625" cy="367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13</xdr:col>
      <xdr:colOff>0</xdr:colOff>
      <xdr:row>35</xdr:row>
      <xdr:rowOff>0</xdr:rowOff>
    </xdr:from>
    <xdr:to>
      <xdr:col>13</xdr:col>
      <xdr:colOff>0</xdr:colOff>
      <xdr:row>35</xdr:row>
      <xdr:rowOff>0</xdr:rowOff>
    </xdr:to>
    <xdr:sp>
      <xdr:nvSpPr>
        <xdr:cNvPr id="2" name="Line 11"/>
        <xdr:cNvSpPr>
          <a:spLocks noChangeShapeType="1"/>
        </xdr:cNvSpPr>
      </xdr:nvSpPr>
      <xdr:spPr>
        <a:xfrm>
          <a:off x="980440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3" name="Line 14"/>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4" name="Line 15"/>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5" name="Line 16"/>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6" name="Line 17"/>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7" name="Line 18"/>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8" name="Line 19"/>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9" name="Line 20"/>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10" name="Line 21"/>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35</xdr:row>
      <xdr:rowOff>0</xdr:rowOff>
    </xdr:from>
    <xdr:to>
      <xdr:col>12</xdr:col>
      <xdr:colOff>0</xdr:colOff>
      <xdr:row>35</xdr:row>
      <xdr:rowOff>0</xdr:rowOff>
    </xdr:to>
    <xdr:sp>
      <xdr:nvSpPr>
        <xdr:cNvPr id="11" name="Line 11"/>
        <xdr:cNvSpPr>
          <a:spLocks noChangeShapeType="1"/>
        </xdr:cNvSpPr>
      </xdr:nvSpPr>
      <xdr:spPr>
        <a:xfrm>
          <a:off x="925576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12" name="Line 14"/>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13" name="Line 15"/>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14" name="Line 16"/>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15" name="Line 17"/>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16" name="Line 18"/>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17" name="Line 19"/>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18" name="Line 20"/>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4</xdr:col>
      <xdr:colOff>0</xdr:colOff>
      <xdr:row>35</xdr:row>
      <xdr:rowOff>0</xdr:rowOff>
    </xdr:to>
    <xdr:sp>
      <xdr:nvSpPr>
        <xdr:cNvPr id="19" name="Line 21"/>
        <xdr:cNvSpPr>
          <a:spLocks noChangeShapeType="1"/>
        </xdr:cNvSpPr>
      </xdr:nvSpPr>
      <xdr:spPr>
        <a:xfrm>
          <a:off x="2763520" y="751014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152400</xdr:colOff>
      <xdr:row>1</xdr:row>
      <xdr:rowOff>95250</xdr:rowOff>
    </xdr:from>
    <xdr:to>
      <xdr:col>3</xdr:col>
      <xdr:colOff>150325</xdr:colOff>
      <xdr:row>3</xdr:row>
      <xdr:rowOff>182479</xdr:rowOff>
    </xdr:to>
    <xdr:pic>
      <xdr:nvPicPr>
        <xdr:cNvPr id="20" name="Imagen 19"/>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152400" y="831215"/>
          <a:ext cx="1978660" cy="467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152400</xdr:rowOff>
    </xdr:from>
    <xdr:to>
      <xdr:col>1</xdr:col>
      <xdr:colOff>409575</xdr:colOff>
      <xdr:row>0</xdr:row>
      <xdr:rowOff>520596</xdr:rowOff>
    </xdr:to>
    <xdr:pic>
      <xdr:nvPicPr>
        <xdr:cNvPr id="22" name="Picture 18" descr="Ocesa LINQ | Our Work | Lumston"/>
        <xdr:cNvPicPr>
          <a:picLocks noChangeAspect="1" noChangeArrowheads="1"/>
        </xdr:cNvPicPr>
      </xdr:nvPicPr>
      <xdr:blipFill>
        <a:blip r:embed="rId2"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33350" y="152400"/>
          <a:ext cx="936625" cy="367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942975</xdr:colOff>
      <xdr:row>1</xdr:row>
      <xdr:rowOff>123825</xdr:rowOff>
    </xdr:from>
    <xdr:to>
      <xdr:col>12</xdr:col>
      <xdr:colOff>457265</xdr:colOff>
      <xdr:row>3</xdr:row>
      <xdr:rowOff>247720</xdr:rowOff>
    </xdr:to>
    <xdr:pic>
      <xdr:nvPicPr>
        <xdr:cNvPr id="23" name="Imagen 22"/>
        <xdr:cNvPicPr>
          <a:picLocks noChangeAspect="1"/>
        </xdr:cNvPicPr>
      </xdr:nvPicPr>
      <xdr:blipFill>
        <a:blip r:embed="rId3"/>
        <a:stretch>
          <a:fillRect/>
        </a:stretch>
      </xdr:blipFill>
      <xdr:spPr>
        <a:xfrm>
          <a:off x="9182735" y="859790"/>
          <a:ext cx="530225" cy="504825"/>
        </a:xfrm>
        <a:prstGeom prst="rect">
          <a:avLst/>
        </a:prstGeom>
      </xdr:spPr>
    </xdr:pic>
    <xdr:clientData/>
  </xdr:twoCellAnchor>
  <xdr:twoCellAnchor>
    <xdr:from>
      <xdr:col>4</xdr:col>
      <xdr:colOff>0</xdr:colOff>
      <xdr:row>36</xdr:row>
      <xdr:rowOff>0</xdr:rowOff>
    </xdr:from>
    <xdr:to>
      <xdr:col>4</xdr:col>
      <xdr:colOff>0</xdr:colOff>
      <xdr:row>36</xdr:row>
      <xdr:rowOff>0</xdr:rowOff>
    </xdr:to>
    <xdr:sp>
      <xdr:nvSpPr>
        <xdr:cNvPr id="40" name="Line 14"/>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1" name="Line 15"/>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2" name="Line 16"/>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3" name="Line 17"/>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4" name="Line 18"/>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5" name="Line 19"/>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6" name="Line 20"/>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7" name="Line 21"/>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8" name="Line 14"/>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9" name="Line 15"/>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0" name="Line 16"/>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1" name="Line 17"/>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2" name="Line 18"/>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3" name="Line 19"/>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4" name="Line 20"/>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5" name="Line 21"/>
        <xdr:cNvSpPr>
          <a:spLocks noChangeShapeType="1"/>
        </xdr:cNvSpPr>
      </xdr:nvSpPr>
      <xdr:spPr>
        <a:xfrm>
          <a:off x="2763520" y="767207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13</xdr:col>
      <xdr:colOff>0</xdr:colOff>
      <xdr:row>36</xdr:row>
      <xdr:rowOff>0</xdr:rowOff>
    </xdr:from>
    <xdr:to>
      <xdr:col>13</xdr:col>
      <xdr:colOff>0</xdr:colOff>
      <xdr:row>36</xdr:row>
      <xdr:rowOff>0</xdr:rowOff>
    </xdr:to>
    <xdr:sp>
      <xdr:nvSpPr>
        <xdr:cNvPr id="2" name="Line 11"/>
        <xdr:cNvSpPr>
          <a:spLocks noChangeShapeType="1"/>
        </xdr:cNvSpPr>
      </xdr:nvSpPr>
      <xdr:spPr>
        <a:xfrm>
          <a:off x="1001776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3" name="Line 14"/>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4" name="Line 15"/>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5" name="Line 16"/>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6" name="Line 17"/>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7" name="Line 18"/>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8" name="Line 19"/>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9" name="Line 20"/>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0" name="Line 21"/>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0</xdr:rowOff>
    </xdr:from>
    <xdr:to>
      <xdr:col>12</xdr:col>
      <xdr:colOff>0</xdr:colOff>
      <xdr:row>36</xdr:row>
      <xdr:rowOff>0</xdr:rowOff>
    </xdr:to>
    <xdr:sp>
      <xdr:nvSpPr>
        <xdr:cNvPr id="11" name="Line 11"/>
        <xdr:cNvSpPr>
          <a:spLocks noChangeShapeType="1"/>
        </xdr:cNvSpPr>
      </xdr:nvSpPr>
      <xdr:spPr>
        <a:xfrm>
          <a:off x="94691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2" name="Line 14"/>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3" name="Line 15"/>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4" name="Line 16"/>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5" name="Line 17"/>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6" name="Line 18"/>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7" name="Line 19"/>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8" name="Line 20"/>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4</xdr:col>
      <xdr:colOff>0</xdr:colOff>
      <xdr:row>36</xdr:row>
      <xdr:rowOff>0</xdr:rowOff>
    </xdr:to>
    <xdr:sp>
      <xdr:nvSpPr>
        <xdr:cNvPr id="19" name="Line 21"/>
        <xdr:cNvSpPr>
          <a:spLocks noChangeShapeType="1"/>
        </xdr:cNvSpPr>
      </xdr:nvSpPr>
      <xdr:spPr>
        <a:xfrm>
          <a:off x="2763520" y="7999730"/>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1</xdr:row>
      <xdr:rowOff>19050</xdr:rowOff>
    </xdr:from>
    <xdr:to>
      <xdr:col>2</xdr:col>
      <xdr:colOff>617050</xdr:colOff>
      <xdr:row>3</xdr:row>
      <xdr:rowOff>106279</xdr:rowOff>
    </xdr:to>
    <xdr:pic>
      <xdr:nvPicPr>
        <xdr:cNvPr id="20" name="Imagen 19"/>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0" y="755015"/>
          <a:ext cx="1937385" cy="467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804110</xdr:colOff>
      <xdr:row>1</xdr:row>
      <xdr:rowOff>38100</xdr:rowOff>
    </xdr:from>
    <xdr:to>
      <xdr:col>13</xdr:col>
      <xdr:colOff>19049</xdr:colOff>
      <xdr:row>3</xdr:row>
      <xdr:rowOff>266700</xdr:rowOff>
    </xdr:to>
    <xdr:pic>
      <xdr:nvPicPr>
        <xdr:cNvPr id="22" name="Imagen 22"/>
        <xdr:cNvPicPr>
          <a:picLocks noChangeAspect="1"/>
        </xdr:cNvPicPr>
      </xdr:nvPicPr>
      <xdr:blipFill>
        <a:blip r:embed="rId2" cstate="print">
          <a:extLst>
            <a:ext uri="{28A0092B-C50C-407E-A947-70E740481C1C}">
              <a14:useLocalDpi xmlns:a14="http://schemas.microsoft.com/office/drawing/2010/main" val="0"/>
            </a:ext>
          </a:extLst>
        </a:blip>
        <a:srcRect l="75055" t="6137" r="-649" b="50385"/>
        <a:stretch>
          <a:fillRect/>
        </a:stretch>
      </xdr:blipFill>
      <xdr:spPr>
        <a:xfrm>
          <a:off x="9257030" y="774065"/>
          <a:ext cx="77914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152400</xdr:rowOff>
    </xdr:from>
    <xdr:to>
      <xdr:col>1</xdr:col>
      <xdr:colOff>409575</xdr:colOff>
      <xdr:row>0</xdr:row>
      <xdr:rowOff>520596</xdr:rowOff>
    </xdr:to>
    <xdr:pic>
      <xdr:nvPicPr>
        <xdr:cNvPr id="23" name="Picture 18" descr="Ocesa LINQ | Our Work | Lumston"/>
        <xdr:cNvPicPr>
          <a:picLocks noChangeAspect="1" noChangeArrowheads="1"/>
        </xdr:cNvPicPr>
      </xdr:nvPicPr>
      <xdr:blipFill>
        <a:blip r:embed="rId3"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33350" y="152400"/>
          <a:ext cx="936625" cy="367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4</xdr:col>
      <xdr:colOff>0</xdr:colOff>
      <xdr:row>33</xdr:row>
      <xdr:rowOff>0</xdr:rowOff>
    </xdr:from>
    <xdr:to>
      <xdr:col>4</xdr:col>
      <xdr:colOff>0</xdr:colOff>
      <xdr:row>33</xdr:row>
      <xdr:rowOff>0</xdr:rowOff>
    </xdr:to>
    <xdr:sp>
      <xdr:nvSpPr>
        <xdr:cNvPr id="2" name="Line 14"/>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3" name="Line 15"/>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4" name="Line 16"/>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5" name="Line 17"/>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6" name="Line 18"/>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7" name="Line 19"/>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8" name="Line 20"/>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9" name="Line 21"/>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12</xdr:col>
      <xdr:colOff>0</xdr:colOff>
      <xdr:row>33</xdr:row>
      <xdr:rowOff>0</xdr:rowOff>
    </xdr:from>
    <xdr:to>
      <xdr:col>12</xdr:col>
      <xdr:colOff>0</xdr:colOff>
      <xdr:row>33</xdr:row>
      <xdr:rowOff>0</xdr:rowOff>
    </xdr:to>
    <xdr:sp>
      <xdr:nvSpPr>
        <xdr:cNvPr id="10" name="Line 11"/>
        <xdr:cNvSpPr>
          <a:spLocks noChangeShapeType="1"/>
        </xdr:cNvSpPr>
      </xdr:nvSpPr>
      <xdr:spPr>
        <a:xfrm>
          <a:off x="97536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11" name="Line 14"/>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12" name="Line 15"/>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13" name="Line 16"/>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14" name="Line 17"/>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15" name="Line 18"/>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16" name="Line 19"/>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17" name="Line 20"/>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xdr:nvSpPr>
        <xdr:cNvPr id="18" name="Line 21"/>
        <xdr:cNvSpPr>
          <a:spLocks noChangeShapeType="1"/>
        </xdr:cNvSpPr>
      </xdr:nvSpPr>
      <xdr:spPr>
        <a:xfrm>
          <a:off x="3251200" y="396049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editAs="oneCell">
    <xdr:from>
      <xdr:col>0</xdr:col>
      <xdr:colOff>304800</xdr:colOff>
      <xdr:row>1</xdr:row>
      <xdr:rowOff>41740</xdr:rowOff>
    </xdr:from>
    <xdr:to>
      <xdr:col>2</xdr:col>
      <xdr:colOff>445600</xdr:colOff>
      <xdr:row>3</xdr:row>
      <xdr:rowOff>192003</xdr:rowOff>
    </xdr:to>
    <xdr:pic>
      <xdr:nvPicPr>
        <xdr:cNvPr id="19" name="Imagen 18"/>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304800" y="679450"/>
          <a:ext cx="1765935" cy="531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194771</xdr:colOff>
      <xdr:row>0</xdr:row>
      <xdr:rowOff>95251</xdr:rowOff>
    </xdr:from>
    <xdr:to>
      <xdr:col>1</xdr:col>
      <xdr:colOff>400050</xdr:colOff>
      <xdr:row>0</xdr:row>
      <xdr:rowOff>541479</xdr:rowOff>
    </xdr:to>
    <xdr:pic>
      <xdr:nvPicPr>
        <xdr:cNvPr id="21" name="Picture 18" descr="Ocesa LINQ | Our Work | Lumston"/>
        <xdr:cNvPicPr>
          <a:picLocks noChangeAspect="1" noChangeArrowheads="1"/>
        </xdr:cNvPicPr>
      </xdr:nvPicPr>
      <xdr:blipFill>
        <a:blip r:embed="rId2" cstate="print">
          <a:clrChange>
            <a:clrFrom>
              <a:srgbClr val="1FB6A7"/>
            </a:clrFrom>
            <a:clrTo>
              <a:srgbClr val="1FB6A7">
                <a:alpha val="0"/>
              </a:srgbClr>
            </a:clrTo>
          </a:clrChange>
          <a:biLevel thresh="25000"/>
          <a:extLst>
            <a:ext uri="{28A0092B-C50C-407E-A947-70E740481C1C}">
              <a14:useLocalDpi xmlns:a14="http://schemas.microsoft.com/office/drawing/2010/main" val="0"/>
            </a:ext>
          </a:extLst>
        </a:blip>
        <a:srcRect l="23898" t="34920" r="23882" b="32853"/>
        <a:stretch>
          <a:fillRect/>
        </a:stretch>
      </xdr:blipFill>
      <xdr:spPr>
        <a:xfrm>
          <a:off x="194310" y="95250"/>
          <a:ext cx="1018540" cy="445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304799</xdr:colOff>
      <xdr:row>1</xdr:row>
      <xdr:rowOff>9525</xdr:rowOff>
    </xdr:from>
    <xdr:to>
      <xdr:col>12</xdr:col>
      <xdr:colOff>257174</xdr:colOff>
      <xdr:row>3</xdr:row>
      <xdr:rowOff>352424</xdr:rowOff>
    </xdr:to>
    <xdr:grpSp>
      <xdr:nvGrpSpPr>
        <xdr:cNvPr id="22" name="Grupo 21"/>
        <xdr:cNvGrpSpPr/>
      </xdr:nvGrpSpPr>
      <xdr:grpSpPr>
        <a:xfrm>
          <a:off x="9244965" y="647700"/>
          <a:ext cx="765175" cy="723265"/>
          <a:chOff x="8544551" y="800101"/>
          <a:chExt cx="713748" cy="638174"/>
        </a:xfrm>
      </xdr:grpSpPr>
      <xdr:pic>
        <xdr:nvPicPr>
          <xdr:cNvPr id="23" name="Imagen 22"/>
          <xdr:cNvPicPr>
            <a:picLocks noChangeAspect="1"/>
          </xdr:cNvPicPr>
        </xdr:nvPicPr>
        <xdr:blipFill>
          <a:blip r:embed="rId3" cstate="print">
            <a:extLst>
              <a:ext uri="{28A0092B-C50C-407E-A947-70E740481C1C}">
                <a14:useLocalDpi xmlns:a14="http://schemas.microsoft.com/office/drawing/2010/main" val="0"/>
              </a:ext>
            </a:extLst>
          </a:blip>
          <a:srcRect l="75055" t="6137" r="-649" b="57523"/>
          <a:stretch>
            <a:fillRect/>
          </a:stretch>
        </xdr:blipFill>
        <xdr:spPr>
          <a:xfrm>
            <a:off x="8544551" y="800101"/>
            <a:ext cx="713748"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xdr:nvSpPr>
          <xdr:cNvPr id="24" name="CuadroTexto 23"/>
          <xdr:cNvSpPr txBox="1"/>
        </xdr:nvSpPr>
        <xdr:spPr>
          <a:xfrm>
            <a:off x="8610600" y="1266825"/>
            <a:ext cx="5715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800" b="1">
                <a:solidFill>
                  <a:srgbClr val="FFCC00"/>
                </a:solidFill>
              </a:rPr>
              <a:t>RIGGING</a:t>
            </a:r>
            <a:endParaRPr lang="es-MX" sz="800" b="1">
              <a:solidFill>
                <a:srgbClr val="FFCC00"/>
              </a:solidFill>
            </a:endParaRPr>
          </a:p>
        </xdr:txBody>
      </xdr:sp>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hyperlink" Target="mailto:adicionales-CCB@ocesa.mx" TargetMode="Externa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hyperlink" Target="mailto:adicionales-CCB@ocesa.mx" TargetMode="Externa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Hoja1">
    <tabColor rgb="FF990033"/>
  </sheetPr>
  <dimension ref="A2:B12"/>
  <sheetViews>
    <sheetView workbookViewId="0">
      <selection activeCell="E12" sqref="E12"/>
    </sheetView>
  </sheetViews>
  <sheetFormatPr defaultColWidth="11" defaultRowHeight="15.2" outlineLevelCol="1"/>
  <cols>
    <col min="1" max="1" width="17.1428571428571" customWidth="1"/>
    <col min="2" max="2" width="30.2857142857143" customWidth="1"/>
  </cols>
  <sheetData>
    <row r="2" spans="1:2">
      <c r="A2" s="1017" t="s">
        <v>0</v>
      </c>
      <c r="B2" s="1017" t="s">
        <v>1</v>
      </c>
    </row>
    <row r="3" spans="1:2">
      <c r="A3" s="1018" t="s">
        <v>2</v>
      </c>
      <c r="B3" s="1019" t="s">
        <v>3</v>
      </c>
    </row>
    <row r="4" spans="1:2">
      <c r="A4" s="1018" t="s">
        <v>4</v>
      </c>
      <c r="B4" s="1020" t="s">
        <v>5</v>
      </c>
    </row>
    <row r="5" spans="1:2">
      <c r="A5" s="1018" t="s">
        <v>6</v>
      </c>
      <c r="B5" s="1020">
        <v>45832</v>
      </c>
    </row>
    <row r="6" spans="1:2">
      <c r="A6" s="1018" t="s">
        <v>7</v>
      </c>
      <c r="B6" s="1020">
        <v>45847</v>
      </c>
    </row>
    <row r="7" spans="1:2">
      <c r="A7" s="1018" t="s">
        <v>8</v>
      </c>
      <c r="B7" s="1019">
        <v>1010071218</v>
      </c>
    </row>
    <row r="8" spans="1:2">
      <c r="A8" s="1018" t="s">
        <v>9</v>
      </c>
      <c r="B8" s="1021" t="s">
        <v>10</v>
      </c>
    </row>
    <row r="9" spans="1:2">
      <c r="A9" s="1018" t="s">
        <v>11</v>
      </c>
      <c r="B9" s="1021" t="s">
        <v>10</v>
      </c>
    </row>
    <row r="10" spans="1:2">
      <c r="A10" s="1018" t="s">
        <v>12</v>
      </c>
      <c r="B10" s="1021">
        <v>45854</v>
      </c>
    </row>
    <row r="11" spans="1:2">
      <c r="A11" s="1018" t="s">
        <v>13</v>
      </c>
      <c r="B11" s="1021">
        <v>45855</v>
      </c>
    </row>
    <row r="12" spans="1:2">
      <c r="A12" s="1022" t="s">
        <v>14</v>
      </c>
      <c r="B12" s="1021">
        <v>45856</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8"/>
  <sheetViews>
    <sheetView showGridLines="0" workbookViewId="0">
      <selection activeCell="J6" sqref="J6:L6"/>
    </sheetView>
  </sheetViews>
  <sheetFormatPr defaultColWidth="11" defaultRowHeight="15.2"/>
  <cols>
    <col min="1" max="12" width="11.4285714285714" style="353"/>
    <col min="13" max="13" width="5.57142857142857" style="353" customWidth="1"/>
    <col min="14" max="16384" width="11.4285714285714" style="353"/>
  </cols>
  <sheetData>
    <row r="1" ht="50.25" customHeight="1" spans="1:13">
      <c r="A1" s="5" t="s">
        <v>424</v>
      </c>
      <c r="B1" s="5"/>
      <c r="C1" s="5"/>
      <c r="D1" s="79"/>
      <c r="E1" s="79"/>
      <c r="F1" s="79"/>
      <c r="G1" s="79"/>
      <c r="H1" s="79"/>
      <c r="I1" s="79"/>
      <c r="J1" s="79"/>
      <c r="K1" s="79"/>
      <c r="L1" s="79"/>
      <c r="M1" s="79"/>
    </row>
    <row r="2" ht="15" customHeight="1" spans="1:13">
      <c r="A2" s="4"/>
      <c r="B2" s="4"/>
      <c r="C2" s="4"/>
      <c r="D2" s="4"/>
      <c r="E2" s="80"/>
      <c r="F2" s="81"/>
      <c r="G2" s="81"/>
      <c r="H2" s="81"/>
      <c r="I2" s="81"/>
      <c r="J2" s="81"/>
      <c r="K2" s="105"/>
      <c r="L2" s="105"/>
      <c r="M2" s="105"/>
    </row>
    <row r="3" ht="15" customHeight="1" spans="1:13">
      <c r="A3" s="4"/>
      <c r="B3" s="4"/>
      <c r="C3" s="4"/>
      <c r="D3" s="354" t="s">
        <v>425</v>
      </c>
      <c r="E3" s="354"/>
      <c r="F3" s="354"/>
      <c r="G3" s="354"/>
      <c r="H3" s="354"/>
      <c r="I3" s="354"/>
      <c r="J3" s="387"/>
      <c r="K3" s="105"/>
      <c r="L3" s="105"/>
      <c r="M3" s="105"/>
    </row>
    <row r="4" ht="30" customHeight="1" spans="1:13">
      <c r="A4" s="4"/>
      <c r="B4" s="4"/>
      <c r="C4" s="4"/>
      <c r="D4" s="355"/>
      <c r="E4" s="355"/>
      <c r="F4" s="355"/>
      <c r="G4" s="355"/>
      <c r="H4" s="355"/>
      <c r="I4" s="355"/>
      <c r="J4" s="388"/>
      <c r="K4" s="80"/>
      <c r="L4" s="137"/>
      <c r="M4" s="4"/>
    </row>
    <row r="5" ht="29.25" customHeight="1" spans="1:13">
      <c r="A5" s="6" t="s">
        <v>17</v>
      </c>
      <c r="B5" s="7"/>
      <c r="C5" s="7"/>
      <c r="D5" s="7"/>
      <c r="E5" s="7"/>
      <c r="F5" s="7"/>
      <c r="G5" s="7"/>
      <c r="H5" s="7"/>
      <c r="I5" s="7"/>
      <c r="J5" s="7"/>
      <c r="K5" s="7"/>
      <c r="L5" s="7"/>
      <c r="M5" s="138"/>
    </row>
    <row r="6" spans="1:13">
      <c r="A6" s="8" t="s">
        <v>18</v>
      </c>
      <c r="B6" s="356" t="str">
        <f>+'DATOS MAESTROS'!B3</f>
        <v>GLASSTECH MEXICO 2025</v>
      </c>
      <c r="C6" s="357"/>
      <c r="D6" s="357"/>
      <c r="E6" s="357"/>
      <c r="F6" s="357"/>
      <c r="G6" s="384"/>
      <c r="H6" s="9" t="s">
        <v>19</v>
      </c>
      <c r="I6" s="85"/>
      <c r="J6" s="106" t="str">
        <f>+'DATOS MAESTROS'!B4</f>
        <v>16 al 18 de julio 2025</v>
      </c>
      <c r="K6" s="107"/>
      <c r="L6" s="107"/>
      <c r="M6" s="409" t="s">
        <v>385</v>
      </c>
    </row>
    <row r="7" ht="17.55" spans="1:13">
      <c r="A7" s="11" t="s">
        <v>21</v>
      </c>
      <c r="B7" s="12"/>
      <c r="C7" s="12"/>
      <c r="D7" s="12"/>
      <c r="E7" s="12"/>
      <c r="F7" s="12"/>
      <c r="G7" s="12"/>
      <c r="H7" s="12"/>
      <c r="I7" s="12"/>
      <c r="J7" s="12"/>
      <c r="K7" s="12"/>
      <c r="L7" s="12"/>
      <c r="M7" s="410"/>
    </row>
    <row r="8" ht="15.95" spans="1:13">
      <c r="A8" s="13" t="s">
        <v>22</v>
      </c>
      <c r="B8" s="15"/>
      <c r="C8" s="15"/>
      <c r="D8" s="86"/>
      <c r="E8" s="86"/>
      <c r="F8" s="86"/>
      <c r="G8" s="86"/>
      <c r="H8" s="86"/>
      <c r="I8" s="26"/>
      <c r="J8" s="26"/>
      <c r="K8" s="108" t="s">
        <v>23</v>
      </c>
      <c r="L8" s="141"/>
      <c r="M8" s="410"/>
    </row>
    <row r="9" spans="1:13">
      <c r="A9" s="16" t="s">
        <v>24</v>
      </c>
      <c r="B9" s="18"/>
      <c r="C9" s="18"/>
      <c r="D9" s="87"/>
      <c r="E9" s="87"/>
      <c r="F9" s="87"/>
      <c r="G9" s="87"/>
      <c r="H9" s="87"/>
      <c r="I9" s="26"/>
      <c r="J9" s="26"/>
      <c r="K9" s="109"/>
      <c r="L9" s="142"/>
      <c r="M9" s="410"/>
    </row>
    <row r="10" ht="15.95" spans="1:13">
      <c r="A10" s="16" t="s">
        <v>25</v>
      </c>
      <c r="B10" s="18"/>
      <c r="C10" s="18"/>
      <c r="D10" s="87"/>
      <c r="E10" s="87"/>
      <c r="F10" s="87"/>
      <c r="G10" s="87"/>
      <c r="H10" s="87"/>
      <c r="I10" s="26"/>
      <c r="J10" s="26"/>
      <c r="K10" s="110"/>
      <c r="L10" s="143"/>
      <c r="M10" s="410"/>
    </row>
    <row r="11" spans="1:13">
      <c r="A11" s="16" t="s">
        <v>26</v>
      </c>
      <c r="B11" s="18"/>
      <c r="C11" s="18"/>
      <c r="D11" s="87"/>
      <c r="E11" s="87"/>
      <c r="F11" s="87"/>
      <c r="G11" s="87"/>
      <c r="H11" s="87"/>
      <c r="I11" s="111" t="s">
        <v>27</v>
      </c>
      <c r="J11" s="112"/>
      <c r="K11" s="112"/>
      <c r="L11" s="112"/>
      <c r="M11" s="410"/>
    </row>
    <row r="12" spans="1:13">
      <c r="A12" s="16" t="s">
        <v>28</v>
      </c>
      <c r="B12" s="18"/>
      <c r="C12" s="18"/>
      <c r="D12" s="87"/>
      <c r="E12" s="87"/>
      <c r="F12" s="87"/>
      <c r="G12" s="87"/>
      <c r="H12" s="87"/>
      <c r="I12" s="111" t="s">
        <v>29</v>
      </c>
      <c r="J12" s="112"/>
      <c r="K12" s="112"/>
      <c r="L12" s="112"/>
      <c r="M12" s="410"/>
    </row>
    <row r="13" spans="1:13">
      <c r="A13" s="16" t="s">
        <v>30</v>
      </c>
      <c r="B13" s="18"/>
      <c r="C13" s="18"/>
      <c r="D13" s="87"/>
      <c r="E13" s="87"/>
      <c r="F13" s="87"/>
      <c r="G13" s="87"/>
      <c r="H13" s="87"/>
      <c r="I13" s="111" t="s">
        <v>31</v>
      </c>
      <c r="J13" s="112"/>
      <c r="K13" s="112"/>
      <c r="L13" s="112"/>
      <c r="M13" s="410"/>
    </row>
    <row r="14" spans="1:13">
      <c r="A14" s="16" t="s">
        <v>32</v>
      </c>
      <c r="B14" s="18"/>
      <c r="C14" s="18"/>
      <c r="D14" s="87"/>
      <c r="E14" s="87"/>
      <c r="F14" s="87"/>
      <c r="G14" s="87"/>
      <c r="H14" s="87"/>
      <c r="I14" s="111" t="s">
        <v>33</v>
      </c>
      <c r="J14" s="112"/>
      <c r="K14" s="112"/>
      <c r="L14" s="112"/>
      <c r="M14" s="410"/>
    </row>
    <row r="15" spans="1:13">
      <c r="A15" s="16" t="s">
        <v>34</v>
      </c>
      <c r="B15" s="18"/>
      <c r="C15" s="18"/>
      <c r="D15" s="87"/>
      <c r="E15" s="87"/>
      <c r="F15" s="87"/>
      <c r="G15" s="87"/>
      <c r="H15" s="87"/>
      <c r="I15" s="113" t="s">
        <v>35</v>
      </c>
      <c r="J15" s="112"/>
      <c r="K15" s="112"/>
      <c r="L15" s="112"/>
      <c r="M15" s="410"/>
    </row>
    <row r="16" ht="16.5" customHeight="1" spans="1:13">
      <c r="A16" s="18"/>
      <c r="B16" s="18"/>
      <c r="C16" s="18"/>
      <c r="D16" s="26"/>
      <c r="E16" s="26"/>
      <c r="F16" s="26"/>
      <c r="G16" s="26"/>
      <c r="H16" s="26"/>
      <c r="I16" s="18"/>
      <c r="J16" s="18"/>
      <c r="K16" s="18"/>
      <c r="L16" s="26"/>
      <c r="M16" s="410"/>
    </row>
    <row r="17" ht="16.8" hidden="1" spans="1:13">
      <c r="A17" s="19" t="s">
        <v>36</v>
      </c>
      <c r="B17" s="20"/>
      <c r="C17" s="20"/>
      <c r="D17" s="20"/>
      <c r="E17" s="20"/>
      <c r="F17" s="20"/>
      <c r="G17" s="20"/>
      <c r="H17" s="20"/>
      <c r="I17" s="20"/>
      <c r="J17" s="20"/>
      <c r="K17" s="20"/>
      <c r="L17" s="20"/>
      <c r="M17" s="410"/>
    </row>
    <row r="18" ht="16.8" hidden="1" spans="1:13">
      <c r="A18" s="358" t="s">
        <v>426</v>
      </c>
      <c r="B18" s="359"/>
      <c r="C18" s="359"/>
      <c r="D18" s="359"/>
      <c r="E18" s="359"/>
      <c r="F18" s="359"/>
      <c r="G18" s="359"/>
      <c r="H18" s="359"/>
      <c r="I18" s="359"/>
      <c r="J18" s="359"/>
      <c r="K18" s="389">
        <v>45023</v>
      </c>
      <c r="L18" s="389"/>
      <c r="M18" s="410"/>
    </row>
    <row r="19" hidden="1" spans="1:13">
      <c r="A19" s="28" t="s">
        <v>38</v>
      </c>
      <c r="B19" s="91" t="s">
        <v>39</v>
      </c>
      <c r="C19" s="91"/>
      <c r="D19" s="91"/>
      <c r="E19" s="91"/>
      <c r="F19" s="91"/>
      <c r="G19" s="91"/>
      <c r="H19" s="91"/>
      <c r="I19" s="91"/>
      <c r="J19" s="390"/>
      <c r="K19" s="390"/>
      <c r="L19" s="26"/>
      <c r="M19" s="410"/>
    </row>
    <row r="20" hidden="1" spans="1:13">
      <c r="A20" s="32"/>
      <c r="B20" s="26" t="s">
        <v>41</v>
      </c>
      <c r="C20" s="26"/>
      <c r="D20" s="1026" t="s">
        <v>427</v>
      </c>
      <c r="E20" s="26"/>
      <c r="F20" s="89"/>
      <c r="G20" s="385" t="s">
        <v>428</v>
      </c>
      <c r="H20" s="385"/>
      <c r="I20" s="385"/>
      <c r="J20" s="385"/>
      <c r="K20" s="114">
        <v>45037</v>
      </c>
      <c r="L20" s="391"/>
      <c r="M20" s="410"/>
    </row>
    <row r="21" hidden="1" spans="1:13">
      <c r="A21" s="28" t="s">
        <v>246</v>
      </c>
      <c r="B21" s="29" t="s">
        <v>45</v>
      </c>
      <c r="C21" s="29"/>
      <c r="D21" s="88"/>
      <c r="E21" s="88"/>
      <c r="F21" s="88"/>
      <c r="G21" s="26"/>
      <c r="H21" s="26"/>
      <c r="I21" s="26"/>
      <c r="J21" s="116"/>
      <c r="K21" s="116"/>
      <c r="L21" s="26"/>
      <c r="M21" s="410"/>
    </row>
    <row r="22" ht="16.8" hidden="1" spans="1:13">
      <c r="A22" s="19" t="s">
        <v>47</v>
      </c>
      <c r="B22" s="20"/>
      <c r="C22" s="20"/>
      <c r="D22" s="20"/>
      <c r="E22" s="20"/>
      <c r="F22" s="20"/>
      <c r="G22" s="20"/>
      <c r="H22" s="20"/>
      <c r="I22" s="20"/>
      <c r="J22" s="20"/>
      <c r="K22" s="20"/>
      <c r="L22" s="20"/>
      <c r="M22" s="410"/>
    </row>
    <row r="23" ht="16.8" hidden="1" spans="1:13">
      <c r="A23" s="19" t="s">
        <v>48</v>
      </c>
      <c r="B23" s="20"/>
      <c r="C23" s="20"/>
      <c r="D23" s="20"/>
      <c r="E23" s="20"/>
      <c r="F23" s="20"/>
      <c r="G23" s="20"/>
      <c r="H23" s="20"/>
      <c r="I23" s="20"/>
      <c r="J23" s="20"/>
      <c r="K23" s="20"/>
      <c r="L23" s="20"/>
      <c r="M23" s="410"/>
    </row>
    <row r="24" ht="15.95" hidden="1" spans="1:13">
      <c r="A24" s="28" t="s">
        <v>49</v>
      </c>
      <c r="B24" s="26" t="s">
        <v>429</v>
      </c>
      <c r="C24" s="26"/>
      <c r="D24" s="26"/>
      <c r="E24" s="26"/>
      <c r="F24" s="26"/>
      <c r="G24" s="26"/>
      <c r="H24" s="17"/>
      <c r="I24" s="17"/>
      <c r="J24" s="26"/>
      <c r="K24" s="26"/>
      <c r="L24" s="26"/>
      <c r="M24" s="410"/>
    </row>
    <row r="25" hidden="1" spans="1:13">
      <c r="A25" s="30"/>
      <c r="B25" s="24"/>
      <c r="C25" s="24"/>
      <c r="D25" s="93"/>
      <c r="E25" s="93"/>
      <c r="F25" s="18"/>
      <c r="G25" s="94" t="s">
        <v>51</v>
      </c>
      <c r="H25" s="117"/>
      <c r="I25" s="118"/>
      <c r="J25" s="118"/>
      <c r="K25" s="118"/>
      <c r="L25" s="118"/>
      <c r="M25" s="410"/>
    </row>
    <row r="26" ht="15.95" hidden="1" spans="1:13">
      <c r="A26" s="32"/>
      <c r="B26" s="18"/>
      <c r="C26" s="18"/>
      <c r="D26" s="26"/>
      <c r="E26" s="26"/>
      <c r="F26" s="26"/>
      <c r="G26" s="94"/>
      <c r="H26" s="119"/>
      <c r="I26" s="120"/>
      <c r="J26" s="120"/>
      <c r="K26" s="120"/>
      <c r="L26" s="120"/>
      <c r="M26" s="410"/>
    </row>
    <row r="27" hidden="1" spans="1:13">
      <c r="A27" s="32"/>
      <c r="B27" s="33" t="s">
        <v>52</v>
      </c>
      <c r="C27" s="33"/>
      <c r="D27" s="26"/>
      <c r="E27" s="26"/>
      <c r="F27" s="26"/>
      <c r="G27" s="26"/>
      <c r="H27" s="121" t="s">
        <v>53</v>
      </c>
      <c r="I27" s="121"/>
      <c r="J27" s="121"/>
      <c r="K27" s="121"/>
      <c r="L27" s="121"/>
      <c r="M27" s="410"/>
    </row>
    <row r="28" ht="15.95" hidden="1" spans="1:13">
      <c r="A28" s="32"/>
      <c r="B28" s="34" t="s">
        <v>54</v>
      </c>
      <c r="C28" s="35"/>
      <c r="D28" s="1"/>
      <c r="E28" s="37" t="s">
        <v>55</v>
      </c>
      <c r="F28" s="95"/>
      <c r="G28" s="26"/>
      <c r="H28" s="121"/>
      <c r="I28" s="121"/>
      <c r="J28" s="121"/>
      <c r="K28" s="121"/>
      <c r="L28" s="121"/>
      <c r="M28" s="410"/>
    </row>
    <row r="29" hidden="1" spans="1:13">
      <c r="A29" s="36"/>
      <c r="B29" s="37" t="s">
        <v>56</v>
      </c>
      <c r="C29" s="35"/>
      <c r="D29" s="1"/>
      <c r="E29" s="37"/>
      <c r="F29" s="37"/>
      <c r="G29" s="17"/>
      <c r="H29" s="17"/>
      <c r="I29" s="122"/>
      <c r="J29" s="122"/>
      <c r="K29" s="122"/>
      <c r="L29" s="122"/>
      <c r="M29" s="410"/>
    </row>
    <row r="30" ht="15.95" hidden="1" spans="1:13">
      <c r="A30" s="36"/>
      <c r="B30" s="38" t="s">
        <v>57</v>
      </c>
      <c r="C30" s="35"/>
      <c r="D30" s="1"/>
      <c r="E30" s="37" t="s">
        <v>58</v>
      </c>
      <c r="F30" s="95"/>
      <c r="G30" s="26"/>
      <c r="H30" s="26"/>
      <c r="I30" s="123" t="s">
        <v>59</v>
      </c>
      <c r="J30" s="123"/>
      <c r="K30" s="123"/>
      <c r="L30" s="123"/>
      <c r="M30" s="410"/>
    </row>
    <row r="31" hidden="1" spans="1:13">
      <c r="A31" s="36"/>
      <c r="B31" s="1"/>
      <c r="C31" s="1"/>
      <c r="D31" s="1"/>
      <c r="E31" s="1"/>
      <c r="F31" s="1"/>
      <c r="G31" s="26"/>
      <c r="H31" s="26"/>
      <c r="I31" s="68"/>
      <c r="J31" s="68"/>
      <c r="K31" s="68"/>
      <c r="L31" s="68"/>
      <c r="M31" s="410"/>
    </row>
    <row r="32" hidden="1" spans="1:13">
      <c r="A32" s="36"/>
      <c r="B32" s="37"/>
      <c r="C32" s="18"/>
      <c r="D32" s="1"/>
      <c r="E32" s="37"/>
      <c r="F32" s="37"/>
      <c r="G32" s="26"/>
      <c r="H32" s="26"/>
      <c r="I32" s="68"/>
      <c r="J32" s="68"/>
      <c r="K32" s="68"/>
      <c r="L32" s="68"/>
      <c r="M32" s="410"/>
    </row>
    <row r="33" hidden="1" spans="1:13">
      <c r="A33" s="36"/>
      <c r="B33" s="1"/>
      <c r="C33" s="18"/>
      <c r="D33" s="1"/>
      <c r="E33" s="1"/>
      <c r="F33" s="1"/>
      <c r="G33" s="17"/>
      <c r="H33" s="17"/>
      <c r="I33" s="124"/>
      <c r="J33" s="124"/>
      <c r="K33" s="124"/>
      <c r="L33" s="124"/>
      <c r="M33" s="410"/>
    </row>
    <row r="34" hidden="1" spans="1:13">
      <c r="A34" s="39"/>
      <c r="B34" s="18"/>
      <c r="C34" s="18"/>
      <c r="D34" s="96"/>
      <c r="E34" s="96"/>
      <c r="F34" s="96"/>
      <c r="G34" s="96"/>
      <c r="H34" s="96"/>
      <c r="I34" s="125" t="s">
        <v>60</v>
      </c>
      <c r="J34" s="123"/>
      <c r="K34" s="123"/>
      <c r="L34" s="123"/>
      <c r="M34" s="410"/>
    </row>
    <row r="35" hidden="1" spans="1:13">
      <c r="A35" s="40" t="s">
        <v>61</v>
      </c>
      <c r="B35" s="27"/>
      <c r="C35" s="27"/>
      <c r="D35" s="91"/>
      <c r="E35" s="91"/>
      <c r="F35" s="91"/>
      <c r="G35" s="91"/>
      <c r="H35" s="91"/>
      <c r="I35" s="91"/>
      <c r="J35" s="91"/>
      <c r="K35" s="91"/>
      <c r="L35" s="91"/>
      <c r="M35" s="410"/>
    </row>
    <row r="36" ht="16.8" hidden="1" spans="1:13">
      <c r="A36" s="42" t="s">
        <v>62</v>
      </c>
      <c r="B36" s="44"/>
      <c r="C36" s="44"/>
      <c r="D36" s="44"/>
      <c r="E36" s="44"/>
      <c r="F36" s="44"/>
      <c r="G36" s="44"/>
      <c r="H36" s="44"/>
      <c r="I36" s="44"/>
      <c r="J36" s="44"/>
      <c r="K36" s="44"/>
      <c r="L36" s="146"/>
      <c r="M36" s="410"/>
    </row>
    <row r="37" hidden="1" spans="1:13">
      <c r="A37" s="45" t="s">
        <v>230</v>
      </c>
      <c r="B37" s="46"/>
      <c r="C37" s="46"/>
      <c r="D37" s="46"/>
      <c r="E37" s="46"/>
      <c r="F37" s="46"/>
      <c r="G37" s="46"/>
      <c r="H37" s="46"/>
      <c r="I37" s="46"/>
      <c r="J37" s="46"/>
      <c r="K37" s="46"/>
      <c r="L37" s="46"/>
      <c r="M37" s="410"/>
    </row>
    <row r="38" hidden="1" spans="1:13">
      <c r="A38" s="47"/>
      <c r="B38" s="48"/>
      <c r="C38" s="48"/>
      <c r="D38" s="48"/>
      <c r="E38" s="48"/>
      <c r="F38" s="48"/>
      <c r="G38" s="48"/>
      <c r="H38" s="48"/>
      <c r="I38" s="48"/>
      <c r="J38" s="48"/>
      <c r="K38" s="48"/>
      <c r="L38" s="48"/>
      <c r="M38" s="410"/>
    </row>
    <row r="39" hidden="1" spans="1:13">
      <c r="A39" s="49"/>
      <c r="B39" s="50"/>
      <c r="C39" s="50"/>
      <c r="D39" s="50"/>
      <c r="E39" s="50"/>
      <c r="F39" s="50"/>
      <c r="G39" s="50"/>
      <c r="H39" s="50"/>
      <c r="I39" s="50"/>
      <c r="J39" s="50"/>
      <c r="K39" s="50"/>
      <c r="L39" s="50"/>
      <c r="M39" s="410"/>
    </row>
    <row r="40" ht="30.75" customHeight="1" spans="1:13">
      <c r="A40" s="360" t="s">
        <v>430</v>
      </c>
      <c r="B40" s="361"/>
      <c r="C40" s="361"/>
      <c r="D40" s="361"/>
      <c r="E40" s="361"/>
      <c r="F40" s="361"/>
      <c r="G40" s="361"/>
      <c r="H40" s="361"/>
      <c r="I40" s="361"/>
      <c r="J40" s="361"/>
      <c r="K40" s="361"/>
      <c r="L40" s="392"/>
      <c r="M40" s="410"/>
    </row>
    <row r="41" ht="1.5" customHeight="1" spans="1:13">
      <c r="A41" s="362"/>
      <c r="B41" s="80"/>
      <c r="C41" s="80"/>
      <c r="D41" s="80"/>
      <c r="E41" s="386" t="s">
        <v>386</v>
      </c>
      <c r="F41" s="386"/>
      <c r="G41" s="386"/>
      <c r="H41" s="386"/>
      <c r="I41" s="386"/>
      <c r="J41" s="80"/>
      <c r="K41" s="80"/>
      <c r="L41" s="80"/>
      <c r="M41" s="410"/>
    </row>
    <row r="42" ht="114.75" customHeight="1" spans="1:13">
      <c r="A42" s="363" t="s">
        <v>431</v>
      </c>
      <c r="B42" s="364"/>
      <c r="C42" s="364"/>
      <c r="D42" s="364"/>
      <c r="E42" s="364"/>
      <c r="F42" s="364"/>
      <c r="G42" s="364"/>
      <c r="H42" s="364"/>
      <c r="I42" s="364"/>
      <c r="J42" s="364"/>
      <c r="K42" s="364"/>
      <c r="L42" s="364"/>
      <c r="M42" s="410"/>
    </row>
    <row r="43" ht="9" customHeight="1" spans="1:13">
      <c r="A43" s="365"/>
      <c r="B43" s="366"/>
      <c r="C43" s="366"/>
      <c r="D43" s="366"/>
      <c r="E43" s="366"/>
      <c r="F43" s="366"/>
      <c r="G43" s="366"/>
      <c r="H43" s="366"/>
      <c r="I43" s="366"/>
      <c r="J43" s="366"/>
      <c r="K43" s="366"/>
      <c r="L43" s="366"/>
      <c r="M43" s="410"/>
    </row>
    <row r="44" ht="16.8" hidden="1" spans="1:13">
      <c r="A44" s="367"/>
      <c r="B44" s="74" t="s">
        <v>388</v>
      </c>
      <c r="C44" s="74"/>
      <c r="D44" s="74"/>
      <c r="E44" s="74"/>
      <c r="F44" s="74"/>
      <c r="G44" s="74"/>
      <c r="H44" s="74"/>
      <c r="I44" s="74"/>
      <c r="J44" s="74"/>
      <c r="K44" s="74"/>
      <c r="L44" s="20"/>
      <c r="M44" s="410"/>
    </row>
    <row r="45" ht="28" hidden="1" spans="1:13">
      <c r="A45" s="368" t="s">
        <v>103</v>
      </c>
      <c r="B45" s="369" t="s">
        <v>268</v>
      </c>
      <c r="C45" s="369"/>
      <c r="D45" s="369"/>
      <c r="E45" s="369"/>
      <c r="F45" s="369"/>
      <c r="G45" s="369"/>
      <c r="H45" s="369"/>
      <c r="I45" s="369"/>
      <c r="J45" s="127" t="s">
        <v>269</v>
      </c>
      <c r="K45" s="127" t="s">
        <v>270</v>
      </c>
      <c r="L45" s="393" t="s">
        <v>92</v>
      </c>
      <c r="M45" s="410"/>
    </row>
    <row r="46" hidden="1" spans="1:13">
      <c r="A46" s="370"/>
      <c r="B46" s="371" t="s">
        <v>432</v>
      </c>
      <c r="C46" s="371"/>
      <c r="D46" s="371"/>
      <c r="E46" s="371"/>
      <c r="F46" s="371"/>
      <c r="G46" s="371"/>
      <c r="H46" s="371"/>
      <c r="I46" s="371"/>
      <c r="J46" s="394">
        <v>1181</v>
      </c>
      <c r="K46" s="395">
        <v>1418</v>
      </c>
      <c r="L46" s="396">
        <v>0</v>
      </c>
      <c r="M46" s="410"/>
    </row>
    <row r="47" hidden="1" spans="1:13">
      <c r="A47" s="372"/>
      <c r="B47" s="373" t="s">
        <v>390</v>
      </c>
      <c r="C47" s="373"/>
      <c r="D47" s="373"/>
      <c r="E47" s="373"/>
      <c r="F47" s="373"/>
      <c r="G47" s="373"/>
      <c r="H47" s="373"/>
      <c r="I47" s="373"/>
      <c r="J47" s="397">
        <v>145</v>
      </c>
      <c r="K47" s="398">
        <v>174</v>
      </c>
      <c r="L47" s="399">
        <v>0</v>
      </c>
      <c r="M47" s="410"/>
    </row>
    <row r="48" ht="16.8" hidden="1" spans="1:13">
      <c r="A48" s="374"/>
      <c r="B48" s="74" t="s">
        <v>391</v>
      </c>
      <c r="C48" s="74"/>
      <c r="D48" s="74"/>
      <c r="E48" s="74"/>
      <c r="F48" s="74"/>
      <c r="G48" s="74"/>
      <c r="H48" s="74"/>
      <c r="I48" s="74"/>
      <c r="J48" s="74"/>
      <c r="K48" s="74"/>
      <c r="L48" s="400"/>
      <c r="M48" s="410"/>
    </row>
    <row r="49" ht="28" hidden="1" spans="1:13">
      <c r="A49" s="368" t="s">
        <v>103</v>
      </c>
      <c r="B49" s="369" t="s">
        <v>268</v>
      </c>
      <c r="C49" s="369"/>
      <c r="D49" s="369"/>
      <c r="E49" s="369"/>
      <c r="F49" s="369"/>
      <c r="G49" s="369"/>
      <c r="H49" s="369"/>
      <c r="I49" s="369"/>
      <c r="J49" s="127" t="s">
        <v>269</v>
      </c>
      <c r="K49" s="127" t="s">
        <v>270</v>
      </c>
      <c r="L49" s="393" t="s">
        <v>92</v>
      </c>
      <c r="M49" s="410"/>
    </row>
    <row r="50" hidden="1" spans="1:13">
      <c r="A50" s="370"/>
      <c r="B50" s="1027" t="s">
        <v>392</v>
      </c>
      <c r="C50" s="375"/>
      <c r="D50" s="375"/>
      <c r="E50" s="375"/>
      <c r="F50" s="375"/>
      <c r="G50" s="375"/>
      <c r="H50" s="375"/>
      <c r="I50" s="375"/>
      <c r="J50" s="401">
        <v>1181</v>
      </c>
      <c r="K50" s="402">
        <v>1418</v>
      </c>
      <c r="L50" s="403">
        <v>0</v>
      </c>
      <c r="M50" s="410"/>
    </row>
    <row r="51" hidden="1" spans="1:13">
      <c r="A51" s="370"/>
      <c r="B51" s="1028" t="s">
        <v>393</v>
      </c>
      <c r="C51" s="371"/>
      <c r="D51" s="371"/>
      <c r="E51" s="371"/>
      <c r="F51" s="371"/>
      <c r="G51" s="371"/>
      <c r="H51" s="371"/>
      <c r="I51" s="371"/>
      <c r="J51" s="394">
        <v>1789</v>
      </c>
      <c r="K51" s="395">
        <v>2147</v>
      </c>
      <c r="L51" s="404">
        <v>0</v>
      </c>
      <c r="M51" s="410"/>
    </row>
    <row r="52" hidden="1" spans="1:13">
      <c r="A52" s="370"/>
      <c r="B52" s="1028" t="s">
        <v>394</v>
      </c>
      <c r="C52" s="371"/>
      <c r="D52" s="371"/>
      <c r="E52" s="371"/>
      <c r="F52" s="371"/>
      <c r="G52" s="371"/>
      <c r="H52" s="371"/>
      <c r="I52" s="371"/>
      <c r="J52" s="394">
        <v>2397</v>
      </c>
      <c r="K52" s="395">
        <v>2876</v>
      </c>
      <c r="L52" s="404">
        <v>0</v>
      </c>
      <c r="M52" s="410"/>
    </row>
    <row r="53" hidden="1" spans="1:13">
      <c r="A53" s="370"/>
      <c r="B53" s="1028" t="s">
        <v>395</v>
      </c>
      <c r="C53" s="371"/>
      <c r="D53" s="371"/>
      <c r="E53" s="371"/>
      <c r="F53" s="371"/>
      <c r="G53" s="371"/>
      <c r="H53" s="371"/>
      <c r="I53" s="371"/>
      <c r="J53" s="394">
        <v>3005</v>
      </c>
      <c r="K53" s="395">
        <v>3606</v>
      </c>
      <c r="L53" s="404">
        <v>0</v>
      </c>
      <c r="M53" s="410"/>
    </row>
    <row r="54" hidden="1" spans="1:13">
      <c r="A54" s="370"/>
      <c r="B54" s="1028" t="s">
        <v>396</v>
      </c>
      <c r="C54" s="371"/>
      <c r="D54" s="371"/>
      <c r="E54" s="371"/>
      <c r="F54" s="371"/>
      <c r="G54" s="371"/>
      <c r="H54" s="371"/>
      <c r="I54" s="371"/>
      <c r="J54" s="394">
        <v>3613</v>
      </c>
      <c r="K54" s="395">
        <v>4336</v>
      </c>
      <c r="L54" s="404">
        <v>0</v>
      </c>
      <c r="M54" s="410"/>
    </row>
    <row r="55" hidden="1" spans="1:13">
      <c r="A55" s="370"/>
      <c r="B55" s="1028" t="s">
        <v>397</v>
      </c>
      <c r="C55" s="371"/>
      <c r="D55" s="371"/>
      <c r="E55" s="371"/>
      <c r="F55" s="371"/>
      <c r="G55" s="371"/>
      <c r="H55" s="371"/>
      <c r="I55" s="371"/>
      <c r="J55" s="394">
        <v>4221</v>
      </c>
      <c r="K55" s="395">
        <v>5065</v>
      </c>
      <c r="L55" s="404">
        <v>0</v>
      </c>
      <c r="M55" s="410"/>
    </row>
    <row r="56" hidden="1" spans="1:13">
      <c r="A56" s="370"/>
      <c r="B56" s="1028" t="s">
        <v>398</v>
      </c>
      <c r="C56" s="371"/>
      <c r="D56" s="371"/>
      <c r="E56" s="371"/>
      <c r="F56" s="371"/>
      <c r="G56" s="371"/>
      <c r="H56" s="371"/>
      <c r="I56" s="371"/>
      <c r="J56" s="394">
        <v>4829</v>
      </c>
      <c r="K56" s="395">
        <v>5795</v>
      </c>
      <c r="L56" s="404">
        <v>0</v>
      </c>
      <c r="M56" s="410"/>
    </row>
    <row r="57" hidden="1" spans="1:13">
      <c r="A57" s="370"/>
      <c r="B57" s="1028" t="s">
        <v>399</v>
      </c>
      <c r="C57" s="371"/>
      <c r="D57" s="371"/>
      <c r="E57" s="371"/>
      <c r="F57" s="371"/>
      <c r="G57" s="371"/>
      <c r="H57" s="371"/>
      <c r="I57" s="371"/>
      <c r="J57" s="394">
        <v>5437</v>
      </c>
      <c r="K57" s="395">
        <v>6524</v>
      </c>
      <c r="L57" s="404">
        <v>0</v>
      </c>
      <c r="M57" s="410"/>
    </row>
    <row r="58" hidden="1" spans="1:13">
      <c r="A58" s="370"/>
      <c r="B58" s="1028" t="s">
        <v>400</v>
      </c>
      <c r="C58" s="371"/>
      <c r="D58" s="371"/>
      <c r="E58" s="371"/>
      <c r="F58" s="371"/>
      <c r="G58" s="371"/>
      <c r="H58" s="371"/>
      <c r="I58" s="371"/>
      <c r="J58" s="394">
        <v>6045</v>
      </c>
      <c r="K58" s="395">
        <v>7012</v>
      </c>
      <c r="L58" s="404">
        <v>0</v>
      </c>
      <c r="M58" s="410"/>
    </row>
    <row r="59" hidden="1" spans="1:13">
      <c r="A59" s="376" t="s">
        <v>433</v>
      </c>
      <c r="B59" s="377"/>
      <c r="C59" s="377"/>
      <c r="D59" s="377"/>
      <c r="E59" s="377"/>
      <c r="F59" s="377"/>
      <c r="G59" s="377"/>
      <c r="H59" s="377"/>
      <c r="I59" s="377"/>
      <c r="J59" s="377"/>
      <c r="K59" s="377"/>
      <c r="L59" s="405"/>
      <c r="M59" s="410"/>
    </row>
    <row r="60" hidden="1" spans="1:13">
      <c r="A60" s="1029" t="s">
        <v>403</v>
      </c>
      <c r="B60" s="379"/>
      <c r="C60" s="379"/>
      <c r="D60" s="379"/>
      <c r="E60" s="379"/>
      <c r="F60" s="379"/>
      <c r="G60" s="379"/>
      <c r="H60" s="379"/>
      <c r="I60" s="379"/>
      <c r="J60" s="379"/>
      <c r="K60" s="379"/>
      <c r="L60" s="406"/>
      <c r="M60" s="410"/>
    </row>
    <row r="61" ht="28" hidden="1" spans="1:13">
      <c r="A61" s="380" t="s">
        <v>103</v>
      </c>
      <c r="B61" s="127" t="s">
        <v>268</v>
      </c>
      <c r="C61" s="127"/>
      <c r="D61" s="127"/>
      <c r="E61" s="127"/>
      <c r="F61" s="127"/>
      <c r="G61" s="127"/>
      <c r="H61" s="127"/>
      <c r="I61" s="127"/>
      <c r="J61" s="127" t="s">
        <v>269</v>
      </c>
      <c r="K61" s="127" t="s">
        <v>270</v>
      </c>
      <c r="L61" s="393" t="s">
        <v>92</v>
      </c>
      <c r="M61" s="410"/>
    </row>
    <row r="62" hidden="1" spans="1:13">
      <c r="A62" s="370"/>
      <c r="B62" s="381" t="s">
        <v>434</v>
      </c>
      <c r="C62" s="381"/>
      <c r="D62" s="381"/>
      <c r="E62" s="381"/>
      <c r="F62" s="381"/>
      <c r="G62" s="381"/>
      <c r="H62" s="381"/>
      <c r="I62" s="381"/>
      <c r="J62" s="394">
        <v>1181</v>
      </c>
      <c r="K62" s="395">
        <v>1418</v>
      </c>
      <c r="L62" s="404">
        <v>0</v>
      </c>
      <c r="M62" s="410"/>
    </row>
    <row r="63" ht="15.95" hidden="1" spans="1:13">
      <c r="A63" s="370"/>
      <c r="B63" s="371" t="s">
        <v>435</v>
      </c>
      <c r="C63" s="371"/>
      <c r="D63" s="371"/>
      <c r="E63" s="371"/>
      <c r="F63" s="371"/>
      <c r="G63" s="371"/>
      <c r="H63" s="371"/>
      <c r="I63" s="371"/>
      <c r="J63" s="397">
        <v>608</v>
      </c>
      <c r="K63" s="398">
        <v>730</v>
      </c>
      <c r="L63" s="407">
        <v>0</v>
      </c>
      <c r="M63" s="410"/>
    </row>
    <row r="64" hidden="1" spans="1:13">
      <c r="A64" s="382"/>
      <c r="B64" s="383"/>
      <c r="C64" s="383"/>
      <c r="D64" s="383"/>
      <c r="E64" s="383"/>
      <c r="F64" s="383"/>
      <c r="G64" s="383"/>
      <c r="H64" s="383"/>
      <c r="I64" s="408"/>
      <c r="J64" s="131" t="s">
        <v>405</v>
      </c>
      <c r="K64" s="132"/>
      <c r="L64" s="149">
        <v>0</v>
      </c>
      <c r="M64" s="410"/>
    </row>
    <row r="65" hidden="1" spans="1:13">
      <c r="A65" s="411" t="s">
        <v>406</v>
      </c>
      <c r="B65" s="412"/>
      <c r="C65" s="412"/>
      <c r="D65" s="412"/>
      <c r="E65" s="412"/>
      <c r="F65" s="412"/>
      <c r="G65" s="412"/>
      <c r="H65" s="412"/>
      <c r="I65" s="425"/>
      <c r="J65" s="133" t="s">
        <v>436</v>
      </c>
      <c r="K65" s="134"/>
      <c r="L65" s="150">
        <v>0</v>
      </c>
      <c r="M65" s="410"/>
    </row>
    <row r="66" ht="15.95" hidden="1" spans="1:13">
      <c r="A66" s="411"/>
      <c r="B66" s="412"/>
      <c r="C66" s="412"/>
      <c r="D66" s="412"/>
      <c r="E66" s="412"/>
      <c r="F66" s="412"/>
      <c r="G66" s="412"/>
      <c r="H66" s="412"/>
      <c r="I66" s="425"/>
      <c r="J66" s="135" t="s">
        <v>68</v>
      </c>
      <c r="K66" s="136"/>
      <c r="L66" s="151">
        <v>0</v>
      </c>
      <c r="M66" s="410"/>
    </row>
    <row r="67" ht="16.8" hidden="1" spans="1:13">
      <c r="A67" s="413"/>
      <c r="B67" s="4"/>
      <c r="C67" s="4"/>
      <c r="D67" s="4"/>
      <c r="E67" s="4"/>
      <c r="F67" s="4"/>
      <c r="G67" s="424"/>
      <c r="H67" s="424"/>
      <c r="I67" s="426"/>
      <c r="J67" s="427"/>
      <c r="K67" s="427"/>
      <c r="L67" s="80"/>
      <c r="M67" s="410"/>
    </row>
    <row r="68" ht="16.8" hidden="1" spans="1:13">
      <c r="A68" s="413"/>
      <c r="B68" s="4"/>
      <c r="C68" s="4"/>
      <c r="D68" s="4"/>
      <c r="E68" s="4"/>
      <c r="F68" s="4"/>
      <c r="G68" s="424"/>
      <c r="H68" s="424"/>
      <c r="I68" s="426"/>
      <c r="J68" s="427"/>
      <c r="K68" s="427"/>
      <c r="L68" s="80"/>
      <c r="M68" s="410"/>
    </row>
    <row r="69" spans="1:13">
      <c r="A69" s="73" t="s">
        <v>293</v>
      </c>
      <c r="B69" s="74"/>
      <c r="C69" s="74"/>
      <c r="D69" s="74"/>
      <c r="E69" s="74"/>
      <c r="F69" s="74"/>
      <c r="G69" s="74"/>
      <c r="H69" s="74"/>
      <c r="I69" s="74"/>
      <c r="J69" s="74"/>
      <c r="K69" s="74"/>
      <c r="L69" s="428"/>
      <c r="M69" s="410"/>
    </row>
    <row r="70" ht="12" customHeight="1" spans="1:13">
      <c r="A70" s="414" t="s">
        <v>437</v>
      </c>
      <c r="B70" s="415"/>
      <c r="C70" s="415"/>
      <c r="D70" s="415"/>
      <c r="E70" s="415"/>
      <c r="F70" s="415"/>
      <c r="G70" s="415"/>
      <c r="H70" s="415"/>
      <c r="I70" s="415"/>
      <c r="J70" s="415"/>
      <c r="K70" s="415"/>
      <c r="L70" s="429"/>
      <c r="M70" s="410"/>
    </row>
    <row r="71" ht="12" customHeight="1" spans="1:13">
      <c r="A71" s="414" t="s">
        <v>438</v>
      </c>
      <c r="B71" s="415"/>
      <c r="C71" s="415"/>
      <c r="D71" s="415"/>
      <c r="E71" s="415"/>
      <c r="F71" s="415"/>
      <c r="G71" s="415"/>
      <c r="H71" s="415"/>
      <c r="I71" s="415"/>
      <c r="J71" s="415"/>
      <c r="K71" s="415"/>
      <c r="L71" s="429"/>
      <c r="M71" s="410"/>
    </row>
    <row r="72" ht="12" customHeight="1" spans="1:13">
      <c r="A72" s="416" t="s">
        <v>439</v>
      </c>
      <c r="B72" s="417"/>
      <c r="C72" s="417"/>
      <c r="D72" s="417"/>
      <c r="E72" s="417"/>
      <c r="F72" s="417"/>
      <c r="G72" s="417"/>
      <c r="H72" s="417"/>
      <c r="I72" s="417"/>
      <c r="J72" s="417"/>
      <c r="K72" s="417"/>
      <c r="L72" s="430"/>
      <c r="M72" s="410"/>
    </row>
    <row r="73" ht="12" customHeight="1" spans="1:13">
      <c r="A73" s="414" t="s">
        <v>440</v>
      </c>
      <c r="B73" s="415"/>
      <c r="C73" s="415"/>
      <c r="D73" s="415"/>
      <c r="E73" s="415"/>
      <c r="F73" s="415"/>
      <c r="G73" s="415"/>
      <c r="H73" s="415"/>
      <c r="I73" s="415"/>
      <c r="J73" s="415"/>
      <c r="K73" s="415"/>
      <c r="L73" s="429"/>
      <c r="M73" s="410"/>
    </row>
    <row r="74" ht="12" customHeight="1" spans="1:13">
      <c r="A74" s="414" t="s">
        <v>441</v>
      </c>
      <c r="B74" s="415"/>
      <c r="C74" s="415"/>
      <c r="D74" s="415"/>
      <c r="E74" s="415"/>
      <c r="F74" s="415"/>
      <c r="G74" s="415"/>
      <c r="H74" s="415"/>
      <c r="I74" s="415"/>
      <c r="J74" s="415"/>
      <c r="K74" s="415"/>
      <c r="L74" s="429"/>
      <c r="M74" s="410"/>
    </row>
    <row r="75" ht="12" customHeight="1" spans="1:13">
      <c r="A75" s="414" t="s">
        <v>442</v>
      </c>
      <c r="B75" s="415"/>
      <c r="C75" s="415"/>
      <c r="D75" s="415"/>
      <c r="E75" s="415"/>
      <c r="F75" s="415"/>
      <c r="G75" s="415"/>
      <c r="H75" s="415"/>
      <c r="I75" s="415"/>
      <c r="J75" s="415"/>
      <c r="K75" s="415"/>
      <c r="L75" s="429"/>
      <c r="M75" s="410"/>
    </row>
    <row r="76" ht="24" customHeight="1" spans="1:13">
      <c r="A76" s="414" t="s">
        <v>413</v>
      </c>
      <c r="B76" s="415"/>
      <c r="C76" s="415"/>
      <c r="D76" s="415"/>
      <c r="E76" s="415"/>
      <c r="F76" s="415"/>
      <c r="G76" s="415"/>
      <c r="H76" s="415"/>
      <c r="I76" s="415"/>
      <c r="J76" s="415"/>
      <c r="K76" s="415"/>
      <c r="L76" s="429"/>
      <c r="M76" s="410"/>
    </row>
    <row r="77" ht="12" customHeight="1" spans="1:13">
      <c r="A77" s="414" t="s">
        <v>414</v>
      </c>
      <c r="B77" s="415"/>
      <c r="C77" s="415"/>
      <c r="D77" s="415"/>
      <c r="E77" s="415"/>
      <c r="F77" s="415"/>
      <c r="G77" s="415"/>
      <c r="H77" s="415"/>
      <c r="I77" s="415"/>
      <c r="J77" s="415"/>
      <c r="K77" s="415"/>
      <c r="L77" s="429"/>
      <c r="M77" s="410"/>
    </row>
    <row r="78" ht="24" customHeight="1" spans="1:13">
      <c r="A78" s="416" t="s">
        <v>415</v>
      </c>
      <c r="B78" s="417"/>
      <c r="C78" s="417"/>
      <c r="D78" s="417"/>
      <c r="E78" s="417"/>
      <c r="F78" s="417"/>
      <c r="G78" s="417"/>
      <c r="H78" s="417"/>
      <c r="I78" s="417"/>
      <c r="J78" s="417"/>
      <c r="K78" s="417"/>
      <c r="L78" s="430"/>
      <c r="M78" s="410"/>
    </row>
    <row r="79" ht="24" customHeight="1" spans="1:13">
      <c r="A79" s="416" t="s">
        <v>416</v>
      </c>
      <c r="B79" s="417"/>
      <c r="C79" s="417"/>
      <c r="D79" s="417"/>
      <c r="E79" s="417"/>
      <c r="F79" s="417"/>
      <c r="G79" s="417"/>
      <c r="H79" s="417"/>
      <c r="I79" s="417"/>
      <c r="J79" s="417"/>
      <c r="K79" s="417"/>
      <c r="L79" s="430"/>
      <c r="M79" s="410"/>
    </row>
    <row r="80" ht="12" customHeight="1" spans="1:13">
      <c r="A80" s="416" t="s">
        <v>417</v>
      </c>
      <c r="B80" s="417"/>
      <c r="C80" s="417"/>
      <c r="D80" s="417"/>
      <c r="E80" s="417"/>
      <c r="F80" s="417"/>
      <c r="G80" s="417"/>
      <c r="H80" s="417"/>
      <c r="I80" s="417"/>
      <c r="J80" s="417"/>
      <c r="K80" s="417"/>
      <c r="L80" s="430"/>
      <c r="M80" s="410"/>
    </row>
    <row r="81" ht="12" customHeight="1" spans="1:13">
      <c r="A81" s="418" t="s">
        <v>443</v>
      </c>
      <c r="B81" s="419"/>
      <c r="C81" s="419"/>
      <c r="D81" s="419"/>
      <c r="E81" s="419"/>
      <c r="F81" s="419"/>
      <c r="G81" s="419"/>
      <c r="H81" s="419"/>
      <c r="I81" s="419"/>
      <c r="J81" s="419"/>
      <c r="K81" s="419"/>
      <c r="L81" s="431"/>
      <c r="M81" s="410"/>
    </row>
    <row r="82" s="168" customFormat="1" ht="12" customHeight="1" spans="1:13">
      <c r="A82" s="418" t="s">
        <v>419</v>
      </c>
      <c r="B82" s="419"/>
      <c r="C82" s="419"/>
      <c r="D82" s="419"/>
      <c r="E82" s="419"/>
      <c r="F82" s="419"/>
      <c r="G82" s="419"/>
      <c r="H82" s="419"/>
      <c r="I82" s="419"/>
      <c r="J82" s="419"/>
      <c r="K82" s="419"/>
      <c r="L82" s="431"/>
      <c r="M82" s="410"/>
    </row>
    <row r="83" ht="16.8" spans="1:13">
      <c r="A83" s="420" t="s">
        <v>242</v>
      </c>
      <c r="B83" s="421"/>
      <c r="C83" s="421"/>
      <c r="D83" s="421"/>
      <c r="E83" s="421"/>
      <c r="F83" s="421"/>
      <c r="G83" s="421"/>
      <c r="H83" s="421"/>
      <c r="I83" s="421"/>
      <c r="J83" s="421"/>
      <c r="K83" s="421"/>
      <c r="L83" s="432"/>
      <c r="M83" s="410"/>
    </row>
    <row r="84" ht="9" customHeight="1" spans="1:13">
      <c r="A84" s="422"/>
      <c r="B84" s="423"/>
      <c r="C84" s="423"/>
      <c r="D84" s="423"/>
      <c r="E84" s="423"/>
      <c r="F84" s="423"/>
      <c r="G84" s="423"/>
      <c r="H84" s="423"/>
      <c r="I84" s="423"/>
      <c r="J84" s="423"/>
      <c r="K84" s="423"/>
      <c r="L84" s="433"/>
      <c r="M84" s="410"/>
    </row>
    <row r="85" ht="6.75" customHeight="1" spans="1:13">
      <c r="A85" s="157"/>
      <c r="B85" s="158"/>
      <c r="C85" s="158"/>
      <c r="D85" s="158"/>
      <c r="E85" s="158"/>
      <c r="F85" s="158"/>
      <c r="G85" s="158"/>
      <c r="H85" s="158"/>
      <c r="I85" s="158"/>
      <c r="J85" s="158"/>
      <c r="K85" s="158"/>
      <c r="L85" s="158"/>
      <c r="M85" s="410"/>
    </row>
    <row r="86" ht="20.4" spans="1:13">
      <c r="A86" s="159" t="s">
        <v>444</v>
      </c>
      <c r="B86" s="160"/>
      <c r="C86" s="160"/>
      <c r="D86" s="160"/>
      <c r="E86" s="160"/>
      <c r="F86" s="160"/>
      <c r="G86" s="160"/>
      <c r="H86" s="160"/>
      <c r="I86" s="160"/>
      <c r="J86" s="160"/>
      <c r="K86" s="160"/>
      <c r="L86" s="160"/>
      <c r="M86" s="410"/>
    </row>
    <row r="87" ht="20.4" spans="1:13">
      <c r="A87" s="161" t="s">
        <v>225</v>
      </c>
      <c r="B87" s="161"/>
      <c r="C87" s="161"/>
      <c r="D87" s="161"/>
      <c r="E87" s="161"/>
      <c r="F87" s="161"/>
      <c r="G87" s="161"/>
      <c r="H87" s="161"/>
      <c r="I87" s="161"/>
      <c r="J87" s="161"/>
      <c r="K87" s="161"/>
      <c r="L87" s="161"/>
      <c r="M87" s="410"/>
    </row>
    <row r="88" ht="18.35" spans="1:13">
      <c r="A88" s="162" t="s">
        <v>226</v>
      </c>
      <c r="B88" s="163"/>
      <c r="C88" s="163"/>
      <c r="D88" s="163"/>
      <c r="E88" s="163"/>
      <c r="F88" s="163"/>
      <c r="G88" s="163"/>
      <c r="H88" s="163"/>
      <c r="I88" s="163"/>
      <c r="J88" s="163"/>
      <c r="K88" s="163"/>
      <c r="L88" s="163"/>
      <c r="M88" s="434"/>
    </row>
  </sheetData>
  <sheetProtection algorithmName="SHA-512" hashValue="nJYFi5Pk/0ffai+qaeysht5FAG3ktp9+sa2UbljQj38OosCOKzLB7u2euXyayNWTFDRUyls4HMOo/uH3AQyysA==" saltValue="KF1hLxI6bo9hjmpfoW6W8w==" spinCount="100000" sheet="1" objects="1" scenarios="1"/>
  <mergeCells count="88">
    <mergeCell ref="A5:M5"/>
    <mergeCell ref="H6:I6"/>
    <mergeCell ref="J6:L6"/>
    <mergeCell ref="A7:L7"/>
    <mergeCell ref="D8:H8"/>
    <mergeCell ref="K8:L8"/>
    <mergeCell ref="D9:H9"/>
    <mergeCell ref="D10:H10"/>
    <mergeCell ref="D11:H11"/>
    <mergeCell ref="J11:L11"/>
    <mergeCell ref="D12:H12"/>
    <mergeCell ref="J12:L12"/>
    <mergeCell ref="D13:H13"/>
    <mergeCell ref="J13:L13"/>
    <mergeCell ref="D14:H14"/>
    <mergeCell ref="J14:L14"/>
    <mergeCell ref="D15:H15"/>
    <mergeCell ref="J15:L15"/>
    <mergeCell ref="A17:L17"/>
    <mergeCell ref="A18:J18"/>
    <mergeCell ref="K18:L18"/>
    <mergeCell ref="B19:I19"/>
    <mergeCell ref="G20:J20"/>
    <mergeCell ref="K20:L20"/>
    <mergeCell ref="B21:F21"/>
    <mergeCell ref="A22:L22"/>
    <mergeCell ref="A23:L23"/>
    <mergeCell ref="B27:C27"/>
    <mergeCell ref="H27:L27"/>
    <mergeCell ref="I29:L29"/>
    <mergeCell ref="I30:L30"/>
    <mergeCell ref="I33:L33"/>
    <mergeCell ref="I34:L34"/>
    <mergeCell ref="A36:L36"/>
    <mergeCell ref="A40:L40"/>
    <mergeCell ref="E41:I41"/>
    <mergeCell ref="A42:L42"/>
    <mergeCell ref="B44:K44"/>
    <mergeCell ref="B45:I45"/>
    <mergeCell ref="B46:I46"/>
    <mergeCell ref="B47:I47"/>
    <mergeCell ref="B48:K48"/>
    <mergeCell ref="B49:I49"/>
    <mergeCell ref="B50:I50"/>
    <mergeCell ref="B51:I51"/>
    <mergeCell ref="B52:I52"/>
    <mergeCell ref="B53:I53"/>
    <mergeCell ref="B54:I54"/>
    <mergeCell ref="B55:I55"/>
    <mergeCell ref="B56:I56"/>
    <mergeCell ref="B57:I57"/>
    <mergeCell ref="B58:I58"/>
    <mergeCell ref="A59:L59"/>
    <mergeCell ref="A60:L60"/>
    <mergeCell ref="B61:I61"/>
    <mergeCell ref="B62:I62"/>
    <mergeCell ref="B63:I63"/>
    <mergeCell ref="A64:H64"/>
    <mergeCell ref="J64:K64"/>
    <mergeCell ref="J65:K65"/>
    <mergeCell ref="J66:K66"/>
    <mergeCell ref="A69:K69"/>
    <mergeCell ref="A70:L70"/>
    <mergeCell ref="A71:L71"/>
    <mergeCell ref="A72:L72"/>
    <mergeCell ref="A73:L73"/>
    <mergeCell ref="A74:L74"/>
    <mergeCell ref="A75:L75"/>
    <mergeCell ref="A76:L76"/>
    <mergeCell ref="A77:L77"/>
    <mergeCell ref="A78:L78"/>
    <mergeCell ref="A79:L79"/>
    <mergeCell ref="A80:L80"/>
    <mergeCell ref="A81:L81"/>
    <mergeCell ref="A82:L82"/>
    <mergeCell ref="A83:L83"/>
    <mergeCell ref="A84:L84"/>
    <mergeCell ref="A86:L86"/>
    <mergeCell ref="A87:L87"/>
    <mergeCell ref="A88:L88"/>
    <mergeCell ref="G25:G26"/>
    <mergeCell ref="M6:M88"/>
    <mergeCell ref="K2:M3"/>
    <mergeCell ref="D3:I4"/>
    <mergeCell ref="K9:L10"/>
    <mergeCell ref="H25:L26"/>
    <mergeCell ref="A37:L39"/>
    <mergeCell ref="A65:H66"/>
  </mergeCells>
  <pageMargins left="0.7" right="0.7" top="0.75" bottom="0.75" header="0.3" footer="0.3"/>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M106"/>
  <sheetViews>
    <sheetView showGridLines="0" workbookViewId="0">
      <selection activeCell="J6" sqref="J6:L6"/>
    </sheetView>
  </sheetViews>
  <sheetFormatPr defaultColWidth="11" defaultRowHeight="13.6"/>
  <cols>
    <col min="1" max="3" width="9.28571428571429" style="169" customWidth="1"/>
    <col min="4" max="4" width="11" style="169" customWidth="1"/>
    <col min="5" max="11" width="11.4285714285714" style="169" customWidth="1"/>
    <col min="12" max="12" width="14.2857142857143" style="169" customWidth="1"/>
    <col min="13" max="13" width="7.71428571428571" style="169" customWidth="1"/>
    <col min="14" max="16384" width="11.4285714285714" style="169"/>
  </cols>
  <sheetData>
    <row r="1" s="165" customFormat="1" ht="57.95" customHeight="1" spans="1:13">
      <c r="A1" s="170"/>
      <c r="B1" s="170"/>
      <c r="C1" s="170"/>
      <c r="D1" s="171"/>
      <c r="E1" s="171"/>
      <c r="F1" s="171"/>
      <c r="G1" s="171"/>
      <c r="H1" s="171"/>
      <c r="I1" s="171"/>
      <c r="J1" s="171"/>
      <c r="K1" s="171"/>
      <c r="L1" s="171"/>
      <c r="M1" s="171"/>
    </row>
    <row r="2" s="165" customFormat="1" ht="15" customHeight="1" spans="1:13">
      <c r="A2" s="169"/>
      <c r="B2" s="169"/>
      <c r="C2" s="169"/>
      <c r="D2" s="169"/>
      <c r="E2" s="239"/>
      <c r="F2" s="240"/>
      <c r="G2" s="240"/>
      <c r="H2" s="240"/>
      <c r="I2" s="240"/>
      <c r="J2" s="240"/>
      <c r="K2" s="254"/>
      <c r="L2" s="254"/>
      <c r="M2" s="254"/>
    </row>
    <row r="3" s="165" customFormat="1" ht="15" customHeight="1" spans="1:13">
      <c r="A3" s="169"/>
      <c r="B3" s="169"/>
      <c r="C3" s="169"/>
      <c r="D3" s="172"/>
      <c r="E3" s="241" t="s">
        <v>445</v>
      </c>
      <c r="F3" s="241"/>
      <c r="G3" s="241"/>
      <c r="H3" s="241"/>
      <c r="I3" s="241"/>
      <c r="J3" s="241"/>
      <c r="K3" s="254"/>
      <c r="L3" s="254"/>
      <c r="M3" s="254"/>
    </row>
    <row r="4" s="165" customFormat="1" ht="30" customHeight="1" spans="1:13">
      <c r="A4" s="169"/>
      <c r="B4" s="169"/>
      <c r="C4" s="169"/>
      <c r="D4" s="169"/>
      <c r="E4" s="242" t="s">
        <v>311</v>
      </c>
      <c r="F4" s="242"/>
      <c r="G4" s="242"/>
      <c r="H4" s="242"/>
      <c r="I4" s="242"/>
      <c r="J4" s="242"/>
      <c r="K4" s="239"/>
      <c r="L4" s="255"/>
      <c r="M4" s="169"/>
    </row>
    <row r="5" s="165" customFormat="1" ht="36.75" customHeight="1" spans="1:13">
      <c r="A5" s="173" t="s">
        <v>17</v>
      </c>
      <c r="B5" s="174"/>
      <c r="C5" s="174"/>
      <c r="D5" s="174"/>
      <c r="E5" s="174"/>
      <c r="F5" s="174"/>
      <c r="G5" s="174"/>
      <c r="H5" s="174"/>
      <c r="I5" s="174"/>
      <c r="J5" s="174"/>
      <c r="K5" s="174"/>
      <c r="L5" s="174"/>
      <c r="M5" s="300"/>
    </row>
    <row r="6" s="165" customFormat="1" ht="12.75" customHeight="1" spans="1:13">
      <c r="A6" s="175" t="s">
        <v>18</v>
      </c>
      <c r="B6" s="176" t="str">
        <f>+'DATOS MAESTROS'!B3</f>
        <v>GLASSTECH MEXICO 2025</v>
      </c>
      <c r="C6" s="177"/>
      <c r="D6" s="177"/>
      <c r="E6" s="177"/>
      <c r="F6" s="177"/>
      <c r="G6" s="243"/>
      <c r="H6" s="244" t="s">
        <v>19</v>
      </c>
      <c r="I6" s="256"/>
      <c r="J6" s="257" t="str">
        <f>+'DATOS MAESTROS'!B4</f>
        <v>16 al 18 de julio 2025</v>
      </c>
      <c r="K6" s="258"/>
      <c r="L6" s="258"/>
      <c r="M6" s="301" t="s">
        <v>385</v>
      </c>
    </row>
    <row r="7" s="165" customFormat="1" ht="17.55" spans="1:13">
      <c r="A7" s="178" t="s">
        <v>21</v>
      </c>
      <c r="B7" s="179"/>
      <c r="C7" s="179"/>
      <c r="D7" s="179"/>
      <c r="E7" s="179"/>
      <c r="F7" s="179"/>
      <c r="G7" s="179"/>
      <c r="H7" s="179"/>
      <c r="I7" s="179"/>
      <c r="J7" s="179"/>
      <c r="K7" s="179"/>
      <c r="L7" s="179"/>
      <c r="M7" s="302"/>
    </row>
    <row r="8" s="165" customFormat="1" ht="15.95" spans="1:13">
      <c r="A8" s="180" t="s">
        <v>22</v>
      </c>
      <c r="B8" s="181"/>
      <c r="C8" s="181"/>
      <c r="D8" s="182"/>
      <c r="E8" s="182"/>
      <c r="F8" s="182"/>
      <c r="G8" s="182"/>
      <c r="H8" s="182"/>
      <c r="I8" s="186"/>
      <c r="J8" s="186"/>
      <c r="K8" s="259" t="s">
        <v>23</v>
      </c>
      <c r="L8" s="260"/>
      <c r="M8" s="302"/>
    </row>
    <row r="9" s="165" customFormat="1" ht="15.2" spans="1:13">
      <c r="A9" s="183" t="s">
        <v>24</v>
      </c>
      <c r="B9" s="184"/>
      <c r="C9" s="184"/>
      <c r="D9" s="185"/>
      <c r="E9" s="185"/>
      <c r="F9" s="185"/>
      <c r="G9" s="185"/>
      <c r="H9" s="185"/>
      <c r="I9" s="186"/>
      <c r="J9" s="186"/>
      <c r="K9" s="261"/>
      <c r="L9" s="262"/>
      <c r="M9" s="302"/>
    </row>
    <row r="10" s="165" customFormat="1" ht="15.95" spans="1:13">
      <c r="A10" s="183" t="s">
        <v>25</v>
      </c>
      <c r="B10" s="184"/>
      <c r="C10" s="184"/>
      <c r="D10" s="185"/>
      <c r="E10" s="185"/>
      <c r="F10" s="185"/>
      <c r="G10" s="185"/>
      <c r="H10" s="185"/>
      <c r="I10" s="186"/>
      <c r="J10" s="186"/>
      <c r="K10" s="263"/>
      <c r="L10" s="264"/>
      <c r="M10" s="302"/>
    </row>
    <row r="11" s="165" customFormat="1" ht="15.2" spans="1:13">
      <c r="A11" s="183" t="s">
        <v>26</v>
      </c>
      <c r="B11" s="184"/>
      <c r="C11" s="184"/>
      <c r="D11" s="185"/>
      <c r="E11" s="185"/>
      <c r="F11" s="185"/>
      <c r="G11" s="185"/>
      <c r="H11" s="185"/>
      <c r="I11" s="265" t="s">
        <v>27</v>
      </c>
      <c r="J11" s="266"/>
      <c r="K11" s="266"/>
      <c r="L11" s="266"/>
      <c r="M11" s="302"/>
    </row>
    <row r="12" s="165" customFormat="1" ht="15.2" spans="1:13">
      <c r="A12" s="183" t="s">
        <v>28</v>
      </c>
      <c r="B12" s="184"/>
      <c r="C12" s="184"/>
      <c r="D12" s="185"/>
      <c r="E12" s="185"/>
      <c r="F12" s="185"/>
      <c r="G12" s="185"/>
      <c r="H12" s="185"/>
      <c r="I12" s="265" t="s">
        <v>29</v>
      </c>
      <c r="J12" s="266"/>
      <c r="K12" s="266"/>
      <c r="L12" s="266"/>
      <c r="M12" s="302"/>
    </row>
    <row r="13" s="165" customFormat="1" ht="15.2" spans="1:13">
      <c r="A13" s="183" t="s">
        <v>30</v>
      </c>
      <c r="B13" s="184"/>
      <c r="C13" s="184"/>
      <c r="D13" s="185"/>
      <c r="E13" s="185"/>
      <c r="F13" s="185"/>
      <c r="G13" s="185"/>
      <c r="H13" s="185"/>
      <c r="I13" s="265" t="s">
        <v>31</v>
      </c>
      <c r="J13" s="266"/>
      <c r="K13" s="266"/>
      <c r="L13" s="266"/>
      <c r="M13" s="302"/>
    </row>
    <row r="14" s="165" customFormat="1" ht="15.2" spans="1:13">
      <c r="A14" s="183" t="s">
        <v>32</v>
      </c>
      <c r="B14" s="184"/>
      <c r="C14" s="184"/>
      <c r="D14" s="185"/>
      <c r="E14" s="185"/>
      <c r="F14" s="185"/>
      <c r="G14" s="185"/>
      <c r="H14" s="185"/>
      <c r="I14" s="265" t="s">
        <v>33</v>
      </c>
      <c r="J14" s="266"/>
      <c r="K14" s="266"/>
      <c r="L14" s="266"/>
      <c r="M14" s="302"/>
    </row>
    <row r="15" s="165" customFormat="1" ht="15.2" spans="1:13">
      <c r="A15" s="183" t="s">
        <v>34</v>
      </c>
      <c r="B15" s="184"/>
      <c r="C15" s="184"/>
      <c r="D15" s="185"/>
      <c r="E15" s="185"/>
      <c r="F15" s="185"/>
      <c r="G15" s="185"/>
      <c r="H15" s="185"/>
      <c r="I15" s="267" t="s">
        <v>35</v>
      </c>
      <c r="J15" s="266"/>
      <c r="K15" s="266"/>
      <c r="L15" s="266"/>
      <c r="M15" s="302"/>
    </row>
    <row r="16" s="165" customFormat="1" ht="15.2" spans="1:13">
      <c r="A16" s="184"/>
      <c r="B16" s="184"/>
      <c r="C16" s="184"/>
      <c r="D16" s="186"/>
      <c r="E16" s="186"/>
      <c r="F16" s="186"/>
      <c r="G16" s="186"/>
      <c r="H16" s="186"/>
      <c r="I16" s="184"/>
      <c r="J16" s="184"/>
      <c r="K16" s="184"/>
      <c r="L16" s="186"/>
      <c r="M16" s="302"/>
    </row>
    <row r="17" s="165" customFormat="1" ht="16.8" spans="1:13">
      <c r="A17" s="187" t="s">
        <v>36</v>
      </c>
      <c r="B17" s="188"/>
      <c r="C17" s="188"/>
      <c r="D17" s="188"/>
      <c r="E17" s="188"/>
      <c r="F17" s="188"/>
      <c r="G17" s="188"/>
      <c r="H17" s="188"/>
      <c r="I17" s="188"/>
      <c r="J17" s="188"/>
      <c r="K17" s="188"/>
      <c r="L17" s="188"/>
      <c r="M17" s="302"/>
    </row>
    <row r="18" s="165" customFormat="1" ht="15" customHeight="1" spans="1:13">
      <c r="A18" s="189" t="s">
        <v>446</v>
      </c>
      <c r="B18" s="190"/>
      <c r="C18" s="190"/>
      <c r="D18" s="190"/>
      <c r="E18" s="190"/>
      <c r="F18" s="190"/>
      <c r="G18" s="190"/>
      <c r="H18" s="190"/>
      <c r="I18" s="190"/>
      <c r="J18" s="190"/>
      <c r="K18" s="268"/>
      <c r="L18" s="269">
        <f>'DATOS MAESTROS'!B5</f>
        <v>45832</v>
      </c>
      <c r="M18" s="302"/>
    </row>
    <row r="19" s="165" customFormat="1" ht="16.8" spans="1:13">
      <c r="A19" s="191"/>
      <c r="B19" s="190"/>
      <c r="C19" s="190"/>
      <c r="D19" s="190"/>
      <c r="E19" s="190"/>
      <c r="F19" s="190"/>
      <c r="G19" s="190"/>
      <c r="H19" s="190"/>
      <c r="I19" s="190"/>
      <c r="J19" s="190"/>
      <c r="K19" s="270"/>
      <c r="L19" s="271"/>
      <c r="M19" s="302"/>
    </row>
    <row r="20" s="165" customFormat="1" ht="20.1" customHeight="1" spans="1:13">
      <c r="A20" s="187" t="s">
        <v>37</v>
      </c>
      <c r="B20" s="188"/>
      <c r="C20" s="188"/>
      <c r="D20" s="188"/>
      <c r="E20" s="188"/>
      <c r="F20" s="188"/>
      <c r="G20" s="188"/>
      <c r="H20" s="188"/>
      <c r="I20" s="188"/>
      <c r="J20" s="188"/>
      <c r="K20" s="188"/>
      <c r="L20" s="188"/>
      <c r="M20" s="302"/>
    </row>
    <row r="21" s="165" customFormat="1" ht="12.75" customHeight="1" spans="1:13">
      <c r="A21" s="192" t="s">
        <v>38</v>
      </c>
      <c r="B21" s="193" t="s">
        <v>39</v>
      </c>
      <c r="C21" s="193"/>
      <c r="D21" s="193"/>
      <c r="E21" s="193"/>
      <c r="F21" s="193"/>
      <c r="G21" s="198" t="s">
        <v>49</v>
      </c>
      <c r="H21" s="193" t="s">
        <v>50</v>
      </c>
      <c r="I21" s="193"/>
      <c r="J21" s="193"/>
      <c r="K21" s="193"/>
      <c r="L21" s="272"/>
      <c r="M21" s="302"/>
    </row>
    <row r="22" s="165" customFormat="1" ht="15.2" spans="1:13">
      <c r="A22" s="192"/>
      <c r="B22" s="186" t="s">
        <v>41</v>
      </c>
      <c r="C22" s="186"/>
      <c r="D22" s="186">
        <f>+'DATOS MAESTROS'!B7</f>
        <v>1010071218</v>
      </c>
      <c r="E22" s="186"/>
      <c r="F22" s="245"/>
      <c r="G22" s="246" t="s">
        <v>42</v>
      </c>
      <c r="H22" s="247" t="s">
        <v>43</v>
      </c>
      <c r="I22" s="246"/>
      <c r="J22" s="246"/>
      <c r="K22" s="273"/>
      <c r="L22" s="274"/>
      <c r="M22" s="302"/>
    </row>
    <row r="23" s="165" customFormat="1" ht="15.2" spans="1:13">
      <c r="A23" s="192" t="s">
        <v>44</v>
      </c>
      <c r="B23" s="194" t="s">
        <v>45</v>
      </c>
      <c r="C23" s="194"/>
      <c r="D23" s="195"/>
      <c r="E23" s="195"/>
      <c r="F23" s="195"/>
      <c r="G23" s="248" t="s">
        <v>46</v>
      </c>
      <c r="H23" s="186"/>
      <c r="I23" s="186"/>
      <c r="J23" s="275">
        <f>+'DATOS MAESTROS'!B6</f>
        <v>45847</v>
      </c>
      <c r="K23" s="276"/>
      <c r="L23" s="186"/>
      <c r="M23" s="302"/>
    </row>
    <row r="24" s="165" customFormat="1" ht="15.2" spans="1:13">
      <c r="A24" s="196"/>
      <c r="B24" s="197"/>
      <c r="C24" s="197"/>
      <c r="D24" s="198"/>
      <c r="E24" s="198"/>
      <c r="F24" s="198"/>
      <c r="G24" s="186"/>
      <c r="H24" s="186"/>
      <c r="I24" s="186"/>
      <c r="J24" s="276"/>
      <c r="K24" s="276"/>
      <c r="L24" s="186"/>
      <c r="M24" s="302"/>
    </row>
    <row r="25" s="165" customFormat="1" ht="16.8" spans="1:13">
      <c r="A25" s="187" t="s">
        <v>47</v>
      </c>
      <c r="B25" s="188"/>
      <c r="C25" s="188"/>
      <c r="D25" s="188"/>
      <c r="E25" s="188"/>
      <c r="F25" s="188"/>
      <c r="G25" s="188"/>
      <c r="H25" s="188"/>
      <c r="I25" s="188"/>
      <c r="J25" s="188"/>
      <c r="K25" s="188"/>
      <c r="L25" s="188"/>
      <c r="M25" s="302"/>
    </row>
    <row r="26" s="165" customFormat="1" ht="15.2" spans="1:13">
      <c r="A26" s="199" t="s">
        <v>48</v>
      </c>
      <c r="B26" s="200"/>
      <c r="C26" s="200"/>
      <c r="D26" s="200"/>
      <c r="E26" s="200"/>
      <c r="F26" s="200"/>
      <c r="G26" s="200"/>
      <c r="H26" s="200"/>
      <c r="I26" s="200"/>
      <c r="J26" s="200"/>
      <c r="K26" s="200"/>
      <c r="L26" s="200"/>
      <c r="M26" s="302"/>
    </row>
    <row r="27" s="165" customFormat="1" ht="15.95" spans="1:13">
      <c r="A27" s="196" t="s">
        <v>49</v>
      </c>
      <c r="B27" s="186" t="s">
        <v>447</v>
      </c>
      <c r="C27" s="186"/>
      <c r="D27" s="186"/>
      <c r="E27" s="186"/>
      <c r="F27" s="186"/>
      <c r="G27" s="186"/>
      <c r="H27" s="247"/>
      <c r="I27" s="247"/>
      <c r="J27" s="186"/>
      <c r="K27" s="186"/>
      <c r="L27" s="186"/>
      <c r="M27" s="302"/>
    </row>
    <row r="28" s="165" customFormat="1" ht="15.2" spans="1:13">
      <c r="A28" s="201"/>
      <c r="B28" s="202"/>
      <c r="C28" s="202"/>
      <c r="D28" s="203"/>
      <c r="E28" s="203"/>
      <c r="F28" s="184"/>
      <c r="G28" s="249" t="s">
        <v>51</v>
      </c>
      <c r="H28" s="250"/>
      <c r="I28" s="277"/>
      <c r="J28" s="277"/>
      <c r="K28" s="277"/>
      <c r="L28" s="277"/>
      <c r="M28" s="302"/>
    </row>
    <row r="29" s="165" customFormat="1" ht="15.95" spans="1:13">
      <c r="A29" s="204"/>
      <c r="B29" s="184"/>
      <c r="C29" s="184"/>
      <c r="D29" s="186"/>
      <c r="E29" s="186"/>
      <c r="F29" s="186"/>
      <c r="G29" s="249"/>
      <c r="H29" s="251"/>
      <c r="I29" s="278"/>
      <c r="J29" s="278"/>
      <c r="K29" s="278"/>
      <c r="L29" s="278"/>
      <c r="M29" s="302"/>
    </row>
    <row r="30" s="165" customFormat="1" ht="12.75" customHeight="1" spans="1:13">
      <c r="A30" s="204"/>
      <c r="B30" s="205" t="s">
        <v>52</v>
      </c>
      <c r="C30" s="205"/>
      <c r="D30" s="186"/>
      <c r="E30" s="186"/>
      <c r="F30" s="186"/>
      <c r="G30" s="186"/>
      <c r="H30" s="252" t="s">
        <v>53</v>
      </c>
      <c r="I30" s="252"/>
      <c r="J30" s="252"/>
      <c r="K30" s="252"/>
      <c r="L30" s="252"/>
      <c r="M30" s="302"/>
    </row>
    <row r="31" s="165" customFormat="1" ht="12.75" customHeight="1" spans="1:13">
      <c r="A31" s="204"/>
      <c r="B31" s="206" t="s">
        <v>54</v>
      </c>
      <c r="C31" s="207"/>
      <c r="E31" s="209" t="s">
        <v>55</v>
      </c>
      <c r="F31" s="253"/>
      <c r="G31" s="186"/>
      <c r="H31" s="252"/>
      <c r="I31" s="252"/>
      <c r="J31" s="252"/>
      <c r="K31" s="252"/>
      <c r="L31" s="252"/>
      <c r="M31" s="302"/>
    </row>
    <row r="32" s="165" customFormat="1" ht="15.2" spans="1:13">
      <c r="A32" s="208"/>
      <c r="B32" s="209" t="s">
        <v>56</v>
      </c>
      <c r="C32" s="207"/>
      <c r="E32" s="209"/>
      <c r="F32" s="209"/>
      <c r="G32" s="247"/>
      <c r="H32" s="247"/>
      <c r="I32" s="279"/>
      <c r="J32" s="279"/>
      <c r="K32" s="279"/>
      <c r="L32" s="279"/>
      <c r="M32" s="302"/>
    </row>
    <row r="33" s="165" customFormat="1" ht="15.95" spans="1:13">
      <c r="A33" s="208"/>
      <c r="B33" s="210" t="s">
        <v>57</v>
      </c>
      <c r="C33" s="207"/>
      <c r="E33" s="209" t="s">
        <v>58</v>
      </c>
      <c r="F33" s="253"/>
      <c r="G33" s="186"/>
      <c r="H33" s="186"/>
      <c r="I33" s="280" t="s">
        <v>59</v>
      </c>
      <c r="J33" s="280"/>
      <c r="K33" s="280"/>
      <c r="L33" s="280"/>
      <c r="M33" s="302"/>
    </row>
    <row r="34" s="165" customFormat="1" ht="15.2" spans="1:13">
      <c r="A34" s="208"/>
      <c r="G34" s="186"/>
      <c r="H34" s="186"/>
      <c r="I34" s="281"/>
      <c r="J34" s="281"/>
      <c r="K34" s="281"/>
      <c r="L34" s="281"/>
      <c r="M34" s="302"/>
    </row>
    <row r="35" s="165" customFormat="1" ht="15.2" spans="1:13">
      <c r="A35" s="208"/>
      <c r="B35" s="209"/>
      <c r="C35" s="184"/>
      <c r="E35" s="209"/>
      <c r="F35" s="209"/>
      <c r="G35" s="186"/>
      <c r="H35" s="186"/>
      <c r="I35" s="281"/>
      <c r="J35" s="281"/>
      <c r="K35" s="281"/>
      <c r="L35" s="281"/>
      <c r="M35" s="302"/>
    </row>
    <row r="36" s="165" customFormat="1" ht="15.2" spans="1:13">
      <c r="A36" s="208"/>
      <c r="C36" s="184"/>
      <c r="G36" s="247"/>
      <c r="H36" s="247"/>
      <c r="I36" s="282"/>
      <c r="J36" s="282"/>
      <c r="K36" s="282"/>
      <c r="L36" s="282"/>
      <c r="M36" s="302"/>
    </row>
    <row r="37" s="165" customFormat="1" ht="15.2" spans="1:13">
      <c r="A37" s="211"/>
      <c r="B37" s="184"/>
      <c r="C37" s="184"/>
      <c r="D37" s="168"/>
      <c r="E37" s="168"/>
      <c r="F37" s="168"/>
      <c r="G37" s="168"/>
      <c r="H37" s="168"/>
      <c r="I37" s="283" t="s">
        <v>60</v>
      </c>
      <c r="J37" s="280"/>
      <c r="K37" s="280"/>
      <c r="L37" s="280"/>
      <c r="M37" s="302"/>
    </row>
    <row r="38" s="165" customFormat="1" ht="15.2" spans="1:13">
      <c r="A38" s="212" t="s">
        <v>61</v>
      </c>
      <c r="B38" s="194"/>
      <c r="C38" s="194"/>
      <c r="D38" s="195"/>
      <c r="E38" s="195"/>
      <c r="F38" s="195"/>
      <c r="G38" s="195"/>
      <c r="H38" s="195"/>
      <c r="I38" s="195"/>
      <c r="J38" s="195"/>
      <c r="K38" s="195"/>
      <c r="L38" s="195"/>
      <c r="M38" s="302"/>
    </row>
    <row r="39" s="165" customFormat="1" ht="16.8" spans="1:13">
      <c r="A39" s="213" t="s">
        <v>62</v>
      </c>
      <c r="B39" s="214"/>
      <c r="C39" s="214"/>
      <c r="D39" s="214"/>
      <c r="E39" s="214"/>
      <c r="F39" s="214"/>
      <c r="G39" s="214"/>
      <c r="H39" s="214"/>
      <c r="I39" s="214"/>
      <c r="J39" s="214"/>
      <c r="K39" s="214"/>
      <c r="L39" s="284"/>
      <c r="M39" s="302"/>
    </row>
    <row r="40" s="165" customFormat="1" ht="24" customHeight="1" spans="1:13">
      <c r="A40" s="215" t="s">
        <v>230</v>
      </c>
      <c r="B40" s="216"/>
      <c r="C40" s="216"/>
      <c r="D40" s="216"/>
      <c r="E40" s="216"/>
      <c r="F40" s="216"/>
      <c r="G40" s="216"/>
      <c r="H40" s="216"/>
      <c r="I40" s="216"/>
      <c r="J40" s="216"/>
      <c r="K40" s="216"/>
      <c r="L40" s="216"/>
      <c r="M40" s="302"/>
    </row>
    <row r="41" s="165" customFormat="1" ht="19.5" customHeight="1" spans="1:13">
      <c r="A41" s="217"/>
      <c r="B41" s="218"/>
      <c r="C41" s="218"/>
      <c r="D41" s="218"/>
      <c r="E41" s="218"/>
      <c r="F41" s="218"/>
      <c r="G41" s="218"/>
      <c r="H41" s="218"/>
      <c r="I41" s="218"/>
      <c r="J41" s="218"/>
      <c r="K41" s="218"/>
      <c r="L41" s="218"/>
      <c r="M41" s="302"/>
    </row>
    <row r="42" s="165" customFormat="1" ht="18.75" customHeight="1" spans="1:13">
      <c r="A42" s="219"/>
      <c r="B42" s="220"/>
      <c r="C42" s="220"/>
      <c r="D42" s="220"/>
      <c r="E42" s="220"/>
      <c r="F42" s="220"/>
      <c r="G42" s="220"/>
      <c r="H42" s="220"/>
      <c r="I42" s="220"/>
      <c r="J42" s="220"/>
      <c r="K42" s="220"/>
      <c r="L42" s="220"/>
      <c r="M42" s="302"/>
    </row>
    <row r="43" s="165" customFormat="1" ht="18.75" customHeight="1" spans="1:13">
      <c r="A43" s="221"/>
      <c r="B43" s="222"/>
      <c r="C43" s="222"/>
      <c r="D43" s="222"/>
      <c r="E43" s="222"/>
      <c r="F43" s="222"/>
      <c r="G43" s="222"/>
      <c r="H43" s="222"/>
      <c r="I43" s="222"/>
      <c r="J43" s="222"/>
      <c r="K43" s="222"/>
      <c r="L43" s="222"/>
      <c r="M43" s="302"/>
    </row>
    <row r="44" ht="16.8" spans="1:13">
      <c r="A44" s="223"/>
      <c r="B44" s="224" t="s">
        <v>448</v>
      </c>
      <c r="C44" s="224"/>
      <c r="D44" s="224"/>
      <c r="E44" s="224"/>
      <c r="F44" s="224"/>
      <c r="G44" s="224"/>
      <c r="H44" s="224"/>
      <c r="I44" s="224"/>
      <c r="J44" s="224"/>
      <c r="K44" s="224"/>
      <c r="L44" s="285"/>
      <c r="M44" s="302"/>
    </row>
    <row r="45" ht="28" spans="1:13">
      <c r="A45" s="225" t="s">
        <v>103</v>
      </c>
      <c r="B45" s="226" t="s">
        <v>268</v>
      </c>
      <c r="C45" s="226"/>
      <c r="D45" s="226"/>
      <c r="E45" s="226"/>
      <c r="F45" s="226"/>
      <c r="G45" s="226"/>
      <c r="H45" s="226"/>
      <c r="I45" s="226"/>
      <c r="J45" s="226" t="s">
        <v>269</v>
      </c>
      <c r="K45" s="226" t="s">
        <v>270</v>
      </c>
      <c r="L45" s="286" t="s">
        <v>92</v>
      </c>
      <c r="M45" s="302"/>
    </row>
    <row r="46" spans="1:13">
      <c r="A46" s="227"/>
      <c r="B46" s="228" t="s">
        <v>449</v>
      </c>
      <c r="C46" s="228"/>
      <c r="D46" s="228"/>
      <c r="E46" s="228"/>
      <c r="F46" s="228"/>
      <c r="G46" s="228"/>
      <c r="H46" s="228"/>
      <c r="I46" s="228"/>
      <c r="J46" s="287">
        <v>4011</v>
      </c>
      <c r="K46" s="287">
        <v>4814</v>
      </c>
      <c r="L46" s="288">
        <f ca="1">IF(TODAY()&lt;=$L$18,J46*A46,K46*A46)</f>
        <v>0</v>
      </c>
      <c r="M46" s="302"/>
    </row>
    <row r="47" spans="1:13">
      <c r="A47" s="227"/>
      <c r="B47" s="228" t="s">
        <v>450</v>
      </c>
      <c r="C47" s="228"/>
      <c r="D47" s="228"/>
      <c r="E47" s="228"/>
      <c r="F47" s="228"/>
      <c r="G47" s="228"/>
      <c r="H47" s="228"/>
      <c r="I47" s="228"/>
      <c r="J47" s="287">
        <v>2718</v>
      </c>
      <c r="K47" s="287">
        <v>3262</v>
      </c>
      <c r="L47" s="288">
        <f ca="1">IF(TODAY()&lt;=$L$18,J47*A47,K47*A47)</f>
        <v>0</v>
      </c>
      <c r="M47" s="302"/>
    </row>
    <row r="48" spans="1:13">
      <c r="A48" s="227"/>
      <c r="B48" s="228" t="s">
        <v>451</v>
      </c>
      <c r="C48" s="228"/>
      <c r="D48" s="228"/>
      <c r="E48" s="228"/>
      <c r="F48" s="228"/>
      <c r="G48" s="228"/>
      <c r="H48" s="228"/>
      <c r="I48" s="228"/>
      <c r="J48" s="287">
        <v>1536</v>
      </c>
      <c r="K48" s="287">
        <v>1843</v>
      </c>
      <c r="L48" s="288">
        <f ca="1">IF(TODAY()&lt;=$L$18,J48*A48,K48*A48)</f>
        <v>0</v>
      </c>
      <c r="M48" s="302"/>
    </row>
    <row r="49" s="166" customFormat="1" spans="1:13">
      <c r="A49" s="227"/>
      <c r="B49" s="228" t="s">
        <v>452</v>
      </c>
      <c r="C49" s="228"/>
      <c r="D49" s="228"/>
      <c r="E49" s="228"/>
      <c r="F49" s="228"/>
      <c r="G49" s="228"/>
      <c r="H49" s="228"/>
      <c r="I49" s="228"/>
      <c r="J49" s="287">
        <v>1536</v>
      </c>
      <c r="K49" s="287">
        <v>1843</v>
      </c>
      <c r="L49" s="288">
        <f ca="1">IF(TODAY()&lt;=$L$18,J49*A49,K49*A49)</f>
        <v>0</v>
      </c>
      <c r="M49" s="302"/>
    </row>
    <row r="50" s="166" customFormat="1" spans="1:13">
      <c r="A50" s="227"/>
      <c r="B50" s="228" t="s">
        <v>453</v>
      </c>
      <c r="C50" s="228"/>
      <c r="D50" s="228"/>
      <c r="E50" s="228"/>
      <c r="F50" s="228"/>
      <c r="G50" s="228"/>
      <c r="H50" s="228"/>
      <c r="I50" s="228"/>
      <c r="J50" s="287">
        <v>1536</v>
      </c>
      <c r="K50" s="287">
        <v>1843</v>
      </c>
      <c r="L50" s="288">
        <f ca="1">IF(TODAY()&lt;=$L$18,J50*A50,K50*A50)</f>
        <v>0</v>
      </c>
      <c r="M50" s="302"/>
    </row>
    <row r="51" ht="16.8" spans="1:13">
      <c r="A51" s="229"/>
      <c r="B51" s="224" t="s">
        <v>454</v>
      </c>
      <c r="C51" s="224"/>
      <c r="D51" s="224"/>
      <c r="E51" s="224"/>
      <c r="F51" s="224"/>
      <c r="G51" s="224"/>
      <c r="H51" s="224"/>
      <c r="I51" s="224"/>
      <c r="J51" s="224"/>
      <c r="K51" s="224"/>
      <c r="L51" s="285"/>
      <c r="M51" s="302"/>
    </row>
    <row r="52" ht="28" spans="1:13">
      <c r="A52" s="225" t="s">
        <v>103</v>
      </c>
      <c r="B52" s="226" t="s">
        <v>268</v>
      </c>
      <c r="C52" s="226"/>
      <c r="D52" s="226"/>
      <c r="E52" s="226"/>
      <c r="F52" s="226"/>
      <c r="G52" s="226"/>
      <c r="H52" s="226"/>
      <c r="I52" s="226"/>
      <c r="J52" s="226" t="s">
        <v>269</v>
      </c>
      <c r="K52" s="226" t="s">
        <v>270</v>
      </c>
      <c r="L52" s="286" t="s">
        <v>92</v>
      </c>
      <c r="M52" s="302"/>
    </row>
    <row r="53" spans="1:13">
      <c r="A53" s="230"/>
      <c r="B53" s="228" t="s">
        <v>455</v>
      </c>
      <c r="C53" s="228"/>
      <c r="D53" s="228"/>
      <c r="E53" s="228"/>
      <c r="F53" s="228"/>
      <c r="G53" s="228"/>
      <c r="H53" s="228"/>
      <c r="I53" s="228"/>
      <c r="J53" s="289">
        <v>14930</v>
      </c>
      <c r="K53" s="287">
        <v>17917</v>
      </c>
      <c r="L53" s="288">
        <f ca="1">IF(TODAY()&lt;=$L$18,J53*A53,K53*A53)</f>
        <v>0</v>
      </c>
      <c r="M53" s="302"/>
    </row>
    <row r="54" spans="1:13">
      <c r="A54" s="230"/>
      <c r="B54" s="228" t="s">
        <v>456</v>
      </c>
      <c r="C54" s="228"/>
      <c r="D54" s="228"/>
      <c r="E54" s="228"/>
      <c r="F54" s="228"/>
      <c r="G54" s="228"/>
      <c r="H54" s="228"/>
      <c r="I54" s="228"/>
      <c r="J54" s="289">
        <v>15313</v>
      </c>
      <c r="K54" s="287">
        <v>18375</v>
      </c>
      <c r="L54" s="288">
        <f ca="1">IF(TODAY()&lt;=$L$18,J54*A54,K54*A54)</f>
        <v>0</v>
      </c>
      <c r="M54" s="302"/>
    </row>
    <row r="55" spans="1:13">
      <c r="A55" s="230"/>
      <c r="B55" s="228" t="s">
        <v>457</v>
      </c>
      <c r="C55" s="228"/>
      <c r="D55" s="228"/>
      <c r="E55" s="228"/>
      <c r="F55" s="228"/>
      <c r="G55" s="228"/>
      <c r="H55" s="228"/>
      <c r="I55" s="228"/>
      <c r="J55" s="289">
        <v>4011</v>
      </c>
      <c r="K55" s="287">
        <v>4814</v>
      </c>
      <c r="L55" s="288">
        <f ca="1">IF(TODAY()&lt;=$L$18,J55*A55,K55*A55)</f>
        <v>0</v>
      </c>
      <c r="M55" s="302"/>
    </row>
    <row r="56" spans="1:13">
      <c r="A56" s="230"/>
      <c r="B56" s="228" t="s">
        <v>458</v>
      </c>
      <c r="C56" s="228"/>
      <c r="D56" s="228"/>
      <c r="E56" s="228"/>
      <c r="F56" s="228"/>
      <c r="G56" s="228"/>
      <c r="H56" s="228"/>
      <c r="I56" s="228"/>
      <c r="J56" s="289">
        <v>4011</v>
      </c>
      <c r="K56" s="287">
        <v>4814</v>
      </c>
      <c r="L56" s="288">
        <f ca="1">IF(TODAY()&lt;=$L$18,J56*A56,K56*A56)</f>
        <v>0</v>
      </c>
      <c r="M56" s="302"/>
    </row>
    <row r="57" ht="20.25" customHeight="1" spans="1:13">
      <c r="A57" s="231"/>
      <c r="J57" s="290"/>
      <c r="K57" s="290"/>
      <c r="M57" s="302"/>
    </row>
    <row r="58" ht="20.25" customHeight="1" spans="1:13">
      <c r="A58" s="232" t="s">
        <v>459</v>
      </c>
      <c r="B58" s="233"/>
      <c r="C58" s="233"/>
      <c r="D58" s="233"/>
      <c r="E58" s="233"/>
      <c r="F58" s="233"/>
      <c r="G58" s="233"/>
      <c r="H58" s="233"/>
      <c r="I58" s="234"/>
      <c r="J58" s="291" t="s">
        <v>193</v>
      </c>
      <c r="K58" s="292"/>
      <c r="L58" s="293">
        <f ca="1">SUM(L46:L57)</f>
        <v>0</v>
      </c>
      <c r="M58" s="302"/>
    </row>
    <row r="59" ht="20.25" customHeight="1" spans="1:13">
      <c r="A59" s="231"/>
      <c r="B59" s="234"/>
      <c r="C59" s="234"/>
      <c r="D59" s="234"/>
      <c r="E59" s="234"/>
      <c r="F59" s="234"/>
      <c r="G59" s="234"/>
      <c r="H59" s="234"/>
      <c r="I59" s="234"/>
      <c r="J59" s="294" t="s">
        <v>291</v>
      </c>
      <c r="K59" s="295"/>
      <c r="L59" s="296">
        <f ca="1">+L58*16%</f>
        <v>0</v>
      </c>
      <c r="M59" s="302"/>
    </row>
    <row r="60" ht="20.25" customHeight="1" spans="1:13">
      <c r="A60" s="231"/>
      <c r="B60" s="234"/>
      <c r="C60" s="234"/>
      <c r="D60" s="234"/>
      <c r="E60" s="234"/>
      <c r="F60" s="234"/>
      <c r="G60" s="234"/>
      <c r="H60" s="234"/>
      <c r="I60" s="234"/>
      <c r="J60" s="297" t="s">
        <v>68</v>
      </c>
      <c r="K60" s="298"/>
      <c r="L60" s="299">
        <f ca="1">+L58+L59</f>
        <v>0</v>
      </c>
      <c r="M60" s="302"/>
    </row>
    <row r="61" ht="9.75" customHeight="1" spans="1:13">
      <c r="A61" s="231"/>
      <c r="B61" s="234"/>
      <c r="C61" s="234"/>
      <c r="D61" s="234"/>
      <c r="E61" s="234"/>
      <c r="F61" s="234"/>
      <c r="G61" s="234"/>
      <c r="H61" s="234"/>
      <c r="I61" s="234"/>
      <c r="J61" s="234"/>
      <c r="K61" s="234"/>
      <c r="M61" s="302"/>
    </row>
    <row r="62" s="167" customFormat="1" ht="21" customHeight="1" spans="1:13">
      <c r="A62" s="235" t="s">
        <v>337</v>
      </c>
      <c r="B62" s="236"/>
      <c r="C62" s="236"/>
      <c r="D62" s="236"/>
      <c r="E62" s="236"/>
      <c r="F62" s="236"/>
      <c r="G62" s="236"/>
      <c r="H62" s="236"/>
      <c r="I62" s="236"/>
      <c r="J62" s="236"/>
      <c r="K62" s="236"/>
      <c r="L62" s="200"/>
      <c r="M62" s="302"/>
    </row>
    <row r="63" s="167" customFormat="1" ht="25.5" customHeight="1" spans="1:13">
      <c r="A63" s="237"/>
      <c r="B63" s="238"/>
      <c r="C63" s="238"/>
      <c r="D63" s="238"/>
      <c r="E63" s="238"/>
      <c r="F63" s="238"/>
      <c r="G63" s="238"/>
      <c r="H63" s="238"/>
      <c r="I63" s="238"/>
      <c r="J63" s="238"/>
      <c r="K63" s="238"/>
      <c r="L63" s="238"/>
      <c r="M63" s="302"/>
    </row>
    <row r="64" s="167" customFormat="1" ht="25.5" customHeight="1" spans="1:13">
      <c r="A64" s="237" t="s">
        <v>338</v>
      </c>
      <c r="B64" s="238"/>
      <c r="C64" s="238"/>
      <c r="D64" s="238"/>
      <c r="E64" s="238"/>
      <c r="F64" s="238"/>
      <c r="G64" s="238"/>
      <c r="H64" s="238"/>
      <c r="I64" s="238"/>
      <c r="J64" s="238"/>
      <c r="K64" s="238"/>
      <c r="L64" s="238"/>
      <c r="M64" s="302"/>
    </row>
    <row r="65" s="167" customFormat="1" ht="25.5" customHeight="1" spans="1:13">
      <c r="A65" s="238"/>
      <c r="B65" s="238"/>
      <c r="C65" s="238"/>
      <c r="D65" s="238"/>
      <c r="E65" s="238"/>
      <c r="F65" s="238"/>
      <c r="G65" s="238"/>
      <c r="H65" s="238"/>
      <c r="I65" s="238"/>
      <c r="J65" s="238"/>
      <c r="K65" s="238"/>
      <c r="L65" s="238"/>
      <c r="M65" s="302"/>
    </row>
    <row r="66" s="167" customFormat="1" ht="12" customHeight="1" spans="1:13">
      <c r="A66" s="303"/>
      <c r="B66" s="303"/>
      <c r="C66" s="304"/>
      <c r="D66" s="304"/>
      <c r="E66" s="304"/>
      <c r="F66" s="304" t="s">
        <v>339</v>
      </c>
      <c r="G66" s="304"/>
      <c r="H66" s="322"/>
      <c r="I66" s="343"/>
      <c r="J66" s="304"/>
      <c r="K66" s="304"/>
      <c r="L66" s="304"/>
      <c r="M66" s="302"/>
    </row>
    <row r="67" s="167" customFormat="1" ht="12" customHeight="1" spans="1:13">
      <c r="A67" s="303"/>
      <c r="B67" s="303"/>
      <c r="C67" s="304"/>
      <c r="D67" s="304"/>
      <c r="E67" s="304"/>
      <c r="F67" s="304"/>
      <c r="G67" s="304"/>
      <c r="H67" s="304"/>
      <c r="I67" s="304"/>
      <c r="J67" s="304"/>
      <c r="K67" s="304"/>
      <c r="L67" s="304"/>
      <c r="M67" s="302"/>
    </row>
    <row r="68" s="167" customFormat="1" ht="20.1" customHeight="1" spans="1:13">
      <c r="A68" s="303"/>
      <c r="B68" s="303"/>
      <c r="C68" s="304"/>
      <c r="D68" s="304"/>
      <c r="E68" s="304"/>
      <c r="F68" s="323"/>
      <c r="G68" s="324"/>
      <c r="H68" s="325"/>
      <c r="I68" s="324"/>
      <c r="J68" s="304"/>
      <c r="K68" s="304"/>
      <c r="L68" s="304"/>
      <c r="M68" s="302"/>
    </row>
    <row r="69" s="167" customFormat="1" ht="20.1" customHeight="1" spans="1:13">
      <c r="A69" s="184"/>
      <c r="B69" s="184"/>
      <c r="C69" s="205"/>
      <c r="D69" s="205"/>
      <c r="E69" s="205"/>
      <c r="F69" s="326"/>
      <c r="G69" s="327"/>
      <c r="H69" s="328"/>
      <c r="I69" s="327"/>
      <c r="J69" s="205"/>
      <c r="K69" s="205"/>
      <c r="L69" s="205"/>
      <c r="M69" s="302"/>
    </row>
    <row r="70" s="167" customFormat="1" ht="20.1" customHeight="1" spans="1:13">
      <c r="A70" s="184"/>
      <c r="B70" s="184"/>
      <c r="C70" s="205"/>
      <c r="D70" s="205"/>
      <c r="E70" s="205"/>
      <c r="F70" s="326"/>
      <c r="G70" s="327"/>
      <c r="H70" s="328"/>
      <c r="I70" s="327"/>
      <c r="J70" s="205"/>
      <c r="K70" s="205"/>
      <c r="L70" s="205"/>
      <c r="M70" s="302"/>
    </row>
    <row r="71" s="167" customFormat="1" ht="20.1" customHeight="1" spans="1:13">
      <c r="A71" s="184"/>
      <c r="B71" s="184"/>
      <c r="C71" s="205"/>
      <c r="D71" s="205"/>
      <c r="E71" s="205"/>
      <c r="F71" s="326"/>
      <c r="G71" s="327"/>
      <c r="H71" s="328"/>
      <c r="I71" s="327"/>
      <c r="J71" s="205"/>
      <c r="K71" s="205"/>
      <c r="L71" s="205"/>
      <c r="M71" s="302"/>
    </row>
    <row r="72" s="167" customFormat="1" ht="20.1" customHeight="1" spans="1:13">
      <c r="A72" s="184"/>
      <c r="B72" s="184"/>
      <c r="C72" s="205"/>
      <c r="D72" s="205"/>
      <c r="E72" s="205"/>
      <c r="F72" s="329"/>
      <c r="G72" s="330"/>
      <c r="H72" s="331"/>
      <c r="I72" s="330"/>
      <c r="J72" s="205"/>
      <c r="K72" s="304"/>
      <c r="L72" s="304"/>
      <c r="M72" s="302"/>
    </row>
    <row r="73" s="167" customFormat="1" ht="20.1" customHeight="1" spans="1:13">
      <c r="A73" s="184"/>
      <c r="C73" s="305" t="s">
        <v>340</v>
      </c>
      <c r="D73" s="306"/>
      <c r="E73" s="205"/>
      <c r="F73" s="332"/>
      <c r="G73" s="333"/>
      <c r="H73" s="334"/>
      <c r="I73" s="333"/>
      <c r="J73" s="304"/>
      <c r="K73" s="344"/>
      <c r="L73" s="345" t="s">
        <v>341</v>
      </c>
      <c r="M73" s="302"/>
    </row>
    <row r="74" s="167" customFormat="1" ht="20.1" customHeight="1" spans="1:13">
      <c r="A74" s="303"/>
      <c r="C74" s="305"/>
      <c r="D74" s="306"/>
      <c r="E74" s="304"/>
      <c r="F74" s="335"/>
      <c r="G74" s="336"/>
      <c r="H74" s="337"/>
      <c r="I74" s="336"/>
      <c r="J74" s="304"/>
      <c r="K74" s="306"/>
      <c r="L74" s="345"/>
      <c r="M74" s="302"/>
    </row>
    <row r="75" s="167" customFormat="1" ht="20.1" customHeight="1" spans="1:13">
      <c r="A75" s="307"/>
      <c r="B75" s="307"/>
      <c r="C75" s="304"/>
      <c r="D75" s="304"/>
      <c r="E75" s="304"/>
      <c r="F75" s="335"/>
      <c r="G75" s="336"/>
      <c r="H75" s="337"/>
      <c r="I75" s="336"/>
      <c r="J75" s="304"/>
      <c r="K75" s="304"/>
      <c r="L75" s="304"/>
      <c r="M75" s="302"/>
    </row>
    <row r="76" s="167" customFormat="1" ht="20.1" customHeight="1" spans="1:13">
      <c r="A76" s="303"/>
      <c r="B76" s="303"/>
      <c r="C76" s="304"/>
      <c r="D76" s="304"/>
      <c r="E76" s="304"/>
      <c r="F76" s="335"/>
      <c r="G76" s="336"/>
      <c r="H76" s="337"/>
      <c r="I76" s="336"/>
      <c r="J76" s="304"/>
      <c r="K76" s="304"/>
      <c r="L76" s="304"/>
      <c r="M76" s="302"/>
    </row>
    <row r="77" s="167" customFormat="1" ht="20.1" customHeight="1" spans="1:13">
      <c r="A77" s="303"/>
      <c r="B77" s="303"/>
      <c r="C77" s="304"/>
      <c r="D77" s="304"/>
      <c r="E77" s="304"/>
      <c r="F77" s="338"/>
      <c r="G77" s="339"/>
      <c r="H77" s="340"/>
      <c r="I77" s="339"/>
      <c r="J77" s="304"/>
      <c r="K77" s="304"/>
      <c r="L77" s="304"/>
      <c r="M77" s="302"/>
    </row>
    <row r="78" s="167" customFormat="1" ht="20.1" customHeight="1" spans="1:13">
      <c r="A78" s="303"/>
      <c r="B78" s="303"/>
      <c r="C78" s="304"/>
      <c r="D78" s="304"/>
      <c r="E78" s="304"/>
      <c r="F78" s="304"/>
      <c r="G78" s="304" t="s">
        <v>342</v>
      </c>
      <c r="H78" s="304"/>
      <c r="I78" s="304"/>
      <c r="J78" s="304"/>
      <c r="K78" s="304"/>
      <c r="L78" s="304"/>
      <c r="M78" s="302"/>
    </row>
    <row r="79" s="167" customFormat="1" ht="12" customHeight="1" spans="1:13">
      <c r="A79" s="303"/>
      <c r="B79" s="303"/>
      <c r="C79" s="304"/>
      <c r="D79" s="304"/>
      <c r="E79" s="304"/>
      <c r="F79" s="304"/>
      <c r="G79" s="304"/>
      <c r="H79" s="304"/>
      <c r="I79" s="304"/>
      <c r="J79" s="304"/>
      <c r="K79" s="304"/>
      <c r="L79" s="304"/>
      <c r="M79" s="302"/>
    </row>
    <row r="80" s="167" customFormat="1" ht="24" customHeight="1" spans="1:13">
      <c r="A80" s="303"/>
      <c r="B80" s="303"/>
      <c r="C80" s="304"/>
      <c r="D80" s="304"/>
      <c r="E80" s="304"/>
      <c r="F80" s="304" t="s">
        <v>343</v>
      </c>
      <c r="G80" s="341"/>
      <c r="H80" s="342"/>
      <c r="I80" s="343"/>
      <c r="J80" s="304"/>
      <c r="K80" s="304"/>
      <c r="L80" s="304"/>
      <c r="M80" s="302"/>
    </row>
    <row r="81" s="167" customFormat="1" ht="15" customHeight="1" spans="1:13">
      <c r="A81" s="184"/>
      <c r="B81" s="184"/>
      <c r="C81" s="184"/>
      <c r="D81" s="184"/>
      <c r="E81" s="184"/>
      <c r="F81" s="184"/>
      <c r="G81" s="184"/>
      <c r="H81" s="184"/>
      <c r="I81" s="184"/>
      <c r="J81" s="184"/>
      <c r="K81" s="184"/>
      <c r="L81" s="184"/>
      <c r="M81" s="302"/>
    </row>
    <row r="82" s="167" customFormat="1" ht="15.2" spans="1:13">
      <c r="A82" s="235" t="s">
        <v>293</v>
      </c>
      <c r="B82" s="236"/>
      <c r="C82" s="236"/>
      <c r="D82" s="236"/>
      <c r="E82" s="236"/>
      <c r="F82" s="236"/>
      <c r="G82" s="236"/>
      <c r="H82" s="236"/>
      <c r="I82" s="236"/>
      <c r="J82" s="236"/>
      <c r="K82" s="236"/>
      <c r="L82" s="200"/>
      <c r="M82" s="302"/>
    </row>
    <row r="83" s="168" customFormat="1" ht="30" customHeight="1" spans="1:13">
      <c r="A83" s="308" t="s">
        <v>460</v>
      </c>
      <c r="B83" s="309"/>
      <c r="C83" s="309"/>
      <c r="D83" s="309"/>
      <c r="E83" s="309"/>
      <c r="F83" s="309"/>
      <c r="G83" s="309"/>
      <c r="H83" s="309"/>
      <c r="I83" s="309"/>
      <c r="J83" s="309"/>
      <c r="K83" s="309"/>
      <c r="L83" s="346"/>
      <c r="M83" s="302"/>
    </row>
    <row r="84" s="168" customFormat="1" ht="30" customHeight="1" spans="1:13">
      <c r="A84" s="308" t="s">
        <v>461</v>
      </c>
      <c r="B84" s="309"/>
      <c r="C84" s="309"/>
      <c r="D84" s="309"/>
      <c r="E84" s="309"/>
      <c r="F84" s="309"/>
      <c r="G84" s="309"/>
      <c r="H84" s="309"/>
      <c r="I84" s="309"/>
      <c r="J84" s="309"/>
      <c r="K84" s="309"/>
      <c r="L84" s="346"/>
      <c r="M84" s="302"/>
    </row>
    <row r="85" s="168" customFormat="1" ht="30" customHeight="1" spans="1:13">
      <c r="A85" s="310" t="s">
        <v>462</v>
      </c>
      <c r="B85" s="311"/>
      <c r="C85" s="311"/>
      <c r="D85" s="311"/>
      <c r="E85" s="311"/>
      <c r="F85" s="311"/>
      <c r="G85" s="311"/>
      <c r="H85" s="311"/>
      <c r="I85" s="311"/>
      <c r="J85" s="311"/>
      <c r="K85" s="311"/>
      <c r="L85" s="347"/>
      <c r="M85" s="302"/>
    </row>
    <row r="86" s="168" customFormat="1" ht="11.25" customHeight="1" spans="1:13">
      <c r="A86" s="308" t="s">
        <v>463</v>
      </c>
      <c r="B86" s="309"/>
      <c r="C86" s="309"/>
      <c r="D86" s="309"/>
      <c r="E86" s="309"/>
      <c r="F86" s="309"/>
      <c r="G86" s="309"/>
      <c r="H86" s="309"/>
      <c r="I86" s="309"/>
      <c r="J86" s="309"/>
      <c r="K86" s="309"/>
      <c r="L86" s="346"/>
      <c r="M86" s="302"/>
    </row>
    <row r="87" s="168" customFormat="1" ht="12.75" customHeight="1" spans="1:13">
      <c r="A87" s="308" t="s">
        <v>464</v>
      </c>
      <c r="B87" s="309"/>
      <c r="C87" s="309"/>
      <c r="D87" s="309"/>
      <c r="E87" s="309"/>
      <c r="F87" s="309"/>
      <c r="G87" s="309"/>
      <c r="H87" s="309"/>
      <c r="I87" s="309"/>
      <c r="J87" s="309"/>
      <c r="K87" s="309"/>
      <c r="L87" s="346"/>
      <c r="M87" s="302"/>
    </row>
    <row r="88" s="168" customFormat="1" ht="12" customHeight="1" spans="1:13">
      <c r="A88" s="308" t="s">
        <v>465</v>
      </c>
      <c r="B88" s="309"/>
      <c r="C88" s="309"/>
      <c r="D88" s="309"/>
      <c r="E88" s="309"/>
      <c r="F88" s="309"/>
      <c r="G88" s="309"/>
      <c r="H88" s="309"/>
      <c r="I88" s="309"/>
      <c r="J88" s="309"/>
      <c r="K88" s="309"/>
      <c r="L88" s="346"/>
      <c r="M88" s="302"/>
    </row>
    <row r="89" s="168" customFormat="1" ht="12" customHeight="1" spans="1:13">
      <c r="A89" s="308" t="s">
        <v>466</v>
      </c>
      <c r="B89" s="309"/>
      <c r="C89" s="309"/>
      <c r="D89" s="309"/>
      <c r="E89" s="309"/>
      <c r="F89" s="309"/>
      <c r="G89" s="309"/>
      <c r="H89" s="309"/>
      <c r="I89" s="309"/>
      <c r="J89" s="309"/>
      <c r="K89" s="309"/>
      <c r="L89" s="346"/>
      <c r="M89" s="302"/>
    </row>
    <row r="90" s="168" customFormat="1" ht="22.5" customHeight="1" spans="1:13">
      <c r="A90" s="308" t="s">
        <v>467</v>
      </c>
      <c r="B90" s="309"/>
      <c r="C90" s="309"/>
      <c r="D90" s="309"/>
      <c r="E90" s="309"/>
      <c r="F90" s="309"/>
      <c r="G90" s="309"/>
      <c r="H90" s="309"/>
      <c r="I90" s="309"/>
      <c r="J90" s="309"/>
      <c r="K90" s="309"/>
      <c r="L90" s="346"/>
      <c r="M90" s="302"/>
    </row>
    <row r="91" s="168" customFormat="1" ht="12" customHeight="1" spans="1:13">
      <c r="A91" s="310" t="s">
        <v>468</v>
      </c>
      <c r="B91" s="311"/>
      <c r="C91" s="311"/>
      <c r="D91" s="311"/>
      <c r="E91" s="311"/>
      <c r="F91" s="311"/>
      <c r="G91" s="311"/>
      <c r="H91" s="311"/>
      <c r="I91" s="311"/>
      <c r="J91" s="311"/>
      <c r="K91" s="311"/>
      <c r="L91" s="347"/>
      <c r="M91" s="302"/>
    </row>
    <row r="92" s="168" customFormat="1" ht="24" customHeight="1" spans="1:13">
      <c r="A92" s="310" t="s">
        <v>469</v>
      </c>
      <c r="B92" s="311"/>
      <c r="C92" s="311"/>
      <c r="D92" s="311"/>
      <c r="E92" s="311"/>
      <c r="F92" s="311"/>
      <c r="G92" s="311"/>
      <c r="H92" s="311"/>
      <c r="I92" s="311"/>
      <c r="J92" s="311"/>
      <c r="K92" s="311"/>
      <c r="L92" s="347"/>
      <c r="M92" s="302"/>
    </row>
    <row r="93" s="168" customFormat="1" ht="15.95" customHeight="1" spans="1:13">
      <c r="A93" s="310" t="s">
        <v>470</v>
      </c>
      <c r="B93" s="311"/>
      <c r="C93" s="311"/>
      <c r="D93" s="311"/>
      <c r="E93" s="311"/>
      <c r="F93" s="311"/>
      <c r="G93" s="311"/>
      <c r="H93" s="311"/>
      <c r="I93" s="311"/>
      <c r="J93" s="311"/>
      <c r="K93" s="311"/>
      <c r="L93" s="347"/>
      <c r="M93" s="302"/>
    </row>
    <row r="94" s="168" customFormat="1" ht="15.95" customHeight="1" spans="1:13">
      <c r="A94" s="310" t="s">
        <v>471</v>
      </c>
      <c r="B94" s="311"/>
      <c r="C94" s="311"/>
      <c r="D94" s="311"/>
      <c r="E94" s="311"/>
      <c r="F94" s="311"/>
      <c r="G94" s="311"/>
      <c r="H94" s="311"/>
      <c r="I94" s="311"/>
      <c r="J94" s="311"/>
      <c r="K94" s="311"/>
      <c r="L94" s="347"/>
      <c r="M94" s="302"/>
    </row>
    <row r="95" s="168" customFormat="1" ht="30" customHeight="1" spans="1:13">
      <c r="A95" s="308" t="s">
        <v>472</v>
      </c>
      <c r="B95" s="309"/>
      <c r="C95" s="309"/>
      <c r="D95" s="309"/>
      <c r="E95" s="309"/>
      <c r="F95" s="309"/>
      <c r="G95" s="309"/>
      <c r="H95" s="309"/>
      <c r="I95" s="309"/>
      <c r="J95" s="309"/>
      <c r="K95" s="309"/>
      <c r="L95" s="346"/>
      <c r="M95" s="302"/>
    </row>
    <row r="96" s="168" customFormat="1" ht="30" customHeight="1" spans="1:13">
      <c r="A96" s="308" t="s">
        <v>473</v>
      </c>
      <c r="B96" s="309"/>
      <c r="C96" s="309"/>
      <c r="D96" s="309"/>
      <c r="E96" s="309"/>
      <c r="F96" s="309"/>
      <c r="G96" s="309"/>
      <c r="H96" s="309"/>
      <c r="I96" s="309"/>
      <c r="J96" s="309"/>
      <c r="K96" s="309"/>
      <c r="L96" s="346"/>
      <c r="M96" s="302"/>
    </row>
    <row r="97" s="168" customFormat="1" ht="15" customHeight="1" spans="1:13">
      <c r="A97" s="308" t="s">
        <v>474</v>
      </c>
      <c r="B97" s="309"/>
      <c r="C97" s="309"/>
      <c r="D97" s="309"/>
      <c r="E97" s="309"/>
      <c r="F97" s="309"/>
      <c r="G97" s="309"/>
      <c r="H97" s="309"/>
      <c r="I97" s="309"/>
      <c r="J97" s="309"/>
      <c r="K97" s="309"/>
      <c r="L97" s="346"/>
      <c r="M97" s="302"/>
    </row>
    <row r="98" s="168" customFormat="1" ht="15" customHeight="1" spans="1:13">
      <c r="A98" s="310" t="s">
        <v>475</v>
      </c>
      <c r="B98" s="311"/>
      <c r="C98" s="311"/>
      <c r="D98" s="311"/>
      <c r="E98" s="311"/>
      <c r="F98" s="311"/>
      <c r="G98" s="311"/>
      <c r="H98" s="311"/>
      <c r="I98" s="311"/>
      <c r="J98" s="311"/>
      <c r="K98" s="311"/>
      <c r="L98" s="347"/>
      <c r="M98" s="302"/>
    </row>
    <row r="99" s="168" customFormat="1" ht="15" customHeight="1" spans="1:13">
      <c r="A99" s="310" t="s">
        <v>476</v>
      </c>
      <c r="B99" s="311"/>
      <c r="C99" s="311"/>
      <c r="D99" s="311"/>
      <c r="E99" s="311"/>
      <c r="F99" s="311"/>
      <c r="G99" s="311"/>
      <c r="H99" s="311"/>
      <c r="I99" s="311"/>
      <c r="J99" s="311"/>
      <c r="K99" s="311"/>
      <c r="L99" s="347"/>
      <c r="M99" s="302"/>
    </row>
    <row r="100" s="168" customFormat="1" ht="15" customHeight="1" spans="1:13">
      <c r="A100" s="310" t="s">
        <v>477</v>
      </c>
      <c r="B100" s="311"/>
      <c r="C100" s="311"/>
      <c r="D100" s="311"/>
      <c r="E100" s="311"/>
      <c r="F100" s="311"/>
      <c r="G100" s="311"/>
      <c r="H100" s="311"/>
      <c r="I100" s="311"/>
      <c r="J100" s="311"/>
      <c r="K100" s="311"/>
      <c r="L100" s="347"/>
      <c r="M100" s="302"/>
    </row>
    <row r="101" ht="15" customHeight="1" spans="1:13">
      <c r="A101" s="312" t="s">
        <v>242</v>
      </c>
      <c r="B101" s="313"/>
      <c r="C101" s="313"/>
      <c r="D101" s="313"/>
      <c r="E101" s="313"/>
      <c r="F101" s="313"/>
      <c r="G101" s="313"/>
      <c r="H101" s="313"/>
      <c r="I101" s="313"/>
      <c r="J101" s="313"/>
      <c r="K101" s="313"/>
      <c r="L101" s="348"/>
      <c r="M101" s="302"/>
    </row>
    <row r="102" ht="15" customHeight="1" spans="1:13">
      <c r="A102" s="314"/>
      <c r="B102" s="315"/>
      <c r="C102" s="315"/>
      <c r="D102" s="315"/>
      <c r="E102" s="315"/>
      <c r="F102" s="315"/>
      <c r="G102" s="315"/>
      <c r="H102" s="315"/>
      <c r="I102" s="315"/>
      <c r="J102" s="315"/>
      <c r="K102" s="315"/>
      <c r="L102" s="349"/>
      <c r="M102" s="302"/>
    </row>
    <row r="103" ht="15" customHeight="1" spans="1:13">
      <c r="A103" s="316" t="s">
        <v>224</v>
      </c>
      <c r="B103" s="317"/>
      <c r="C103" s="317"/>
      <c r="D103" s="317"/>
      <c r="E103" s="317"/>
      <c r="F103" s="317"/>
      <c r="G103" s="317"/>
      <c r="H103" s="317"/>
      <c r="I103" s="317"/>
      <c r="J103" s="317"/>
      <c r="K103" s="317"/>
      <c r="L103" s="317"/>
      <c r="M103" s="302"/>
    </row>
    <row r="104" ht="21.75" customHeight="1" spans="1:13">
      <c r="A104" s="318" t="s">
        <v>225</v>
      </c>
      <c r="B104" s="319"/>
      <c r="C104" s="319"/>
      <c r="D104" s="319"/>
      <c r="E104" s="319"/>
      <c r="F104" s="319"/>
      <c r="G104" s="319"/>
      <c r="H104" s="319"/>
      <c r="I104" s="319"/>
      <c r="J104" s="319"/>
      <c r="K104" s="319"/>
      <c r="L104" s="350"/>
      <c r="M104" s="302"/>
    </row>
    <row r="105" ht="18.35" spans="1:13">
      <c r="A105" s="320" t="s">
        <v>226</v>
      </c>
      <c r="B105" s="321"/>
      <c r="C105" s="321"/>
      <c r="D105" s="321"/>
      <c r="E105" s="321"/>
      <c r="F105" s="321"/>
      <c r="G105" s="321"/>
      <c r="H105" s="321"/>
      <c r="I105" s="321"/>
      <c r="J105" s="321"/>
      <c r="K105" s="321"/>
      <c r="L105" s="321"/>
      <c r="M105" s="352"/>
    </row>
    <row r="106" ht="20.4" spans="11:11">
      <c r="K106" s="351"/>
    </row>
  </sheetData>
  <sheetProtection algorithmName="SHA-512" hashValue="KXgnjYKcDWxkMP/r5zAGHVxkfTL59kPdQoufTqR92rnU6u9lBN5aztzb4E4Y9nuh4GsWRjH37qDTVOMAUKhohw==" saltValue="TLC7MsbqQbHS34FvUi3j+A==" spinCount="100000" sheet="1" objects="1" scenarios="1"/>
  <mergeCells count="94">
    <mergeCell ref="E3:J3"/>
    <mergeCell ref="E4:J4"/>
    <mergeCell ref="A5:M5"/>
    <mergeCell ref="H6:I6"/>
    <mergeCell ref="J6:L6"/>
    <mergeCell ref="A7:L7"/>
    <mergeCell ref="D8:H8"/>
    <mergeCell ref="K8:L8"/>
    <mergeCell ref="D9:H9"/>
    <mergeCell ref="D10:H10"/>
    <mergeCell ref="D11:H11"/>
    <mergeCell ref="J11:L11"/>
    <mergeCell ref="D12:H12"/>
    <mergeCell ref="J12:L12"/>
    <mergeCell ref="D13:H13"/>
    <mergeCell ref="J13:L13"/>
    <mergeCell ref="D14:H14"/>
    <mergeCell ref="J14:L14"/>
    <mergeCell ref="D15:H15"/>
    <mergeCell ref="J15:L15"/>
    <mergeCell ref="A17:L17"/>
    <mergeCell ref="A20:L20"/>
    <mergeCell ref="B21:F21"/>
    <mergeCell ref="H21:L21"/>
    <mergeCell ref="K22:L22"/>
    <mergeCell ref="B23:F23"/>
    <mergeCell ref="A25:L25"/>
    <mergeCell ref="A26:L26"/>
    <mergeCell ref="B30:C30"/>
    <mergeCell ref="H30:L30"/>
    <mergeCell ref="I32:L32"/>
    <mergeCell ref="I33:L33"/>
    <mergeCell ref="I36:L36"/>
    <mergeCell ref="I37:L37"/>
    <mergeCell ref="A39:L39"/>
    <mergeCell ref="B44:K44"/>
    <mergeCell ref="B45:I45"/>
    <mergeCell ref="B46:I46"/>
    <mergeCell ref="B47:I47"/>
    <mergeCell ref="B48:I48"/>
    <mergeCell ref="B49:I49"/>
    <mergeCell ref="B50:I50"/>
    <mergeCell ref="B51:K51"/>
    <mergeCell ref="B52:I52"/>
    <mergeCell ref="B53:I53"/>
    <mergeCell ref="B54:I54"/>
    <mergeCell ref="B55:I55"/>
    <mergeCell ref="B56:I56"/>
    <mergeCell ref="A58:H58"/>
    <mergeCell ref="J58:K58"/>
    <mergeCell ref="J59:K59"/>
    <mergeCell ref="J60:K60"/>
    <mergeCell ref="A62:K62"/>
    <mergeCell ref="A63:L63"/>
    <mergeCell ref="A64:L64"/>
    <mergeCell ref="F66:G66"/>
    <mergeCell ref="H66:I66"/>
    <mergeCell ref="G78:H78"/>
    <mergeCell ref="F80:G80"/>
    <mergeCell ref="H80:I80"/>
    <mergeCell ref="A82:K82"/>
    <mergeCell ref="A83:L83"/>
    <mergeCell ref="A84:L84"/>
    <mergeCell ref="A85:L85"/>
    <mergeCell ref="A86:L86"/>
    <mergeCell ref="A87:L87"/>
    <mergeCell ref="A88:L88"/>
    <mergeCell ref="A89:L89"/>
    <mergeCell ref="A90:L90"/>
    <mergeCell ref="A91:L91"/>
    <mergeCell ref="A92:L92"/>
    <mergeCell ref="A93:L93"/>
    <mergeCell ref="A94:L94"/>
    <mergeCell ref="A95:L95"/>
    <mergeCell ref="A96:L96"/>
    <mergeCell ref="A97:L97"/>
    <mergeCell ref="A98:L98"/>
    <mergeCell ref="A99:L99"/>
    <mergeCell ref="A100:L100"/>
    <mergeCell ref="A101:L101"/>
    <mergeCell ref="A102:L102"/>
    <mergeCell ref="A103:L103"/>
    <mergeCell ref="A104:L104"/>
    <mergeCell ref="A105:L105"/>
    <mergeCell ref="C73:C74"/>
    <mergeCell ref="D73:D74"/>
    <mergeCell ref="G28:G29"/>
    <mergeCell ref="K73:K74"/>
    <mergeCell ref="L73:L74"/>
    <mergeCell ref="M6:M105"/>
    <mergeCell ref="K2:M3"/>
    <mergeCell ref="K9:L10"/>
    <mergeCell ref="H28:L29"/>
    <mergeCell ref="A40:L42"/>
  </mergeCells>
  <hyperlinks>
    <hyperlink ref="A104" r:id="rId2" display="adicionales-CCB@ocesa.mx"/>
  </hyperlinks>
  <printOptions horizontalCentered="1"/>
  <pageMargins left="0.236220472440945" right="0.236220472440945" top="0.748031496062992" bottom="0.94488188976378" header="0.31496062992126" footer="0.31496062992126"/>
  <pageSetup paperSize="1" scale="75" fitToHeight="5" orientation="portrait"/>
  <headerFooter alignWithMargins="0"/>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N70"/>
  <sheetViews>
    <sheetView showGridLines="0" workbookViewId="0">
      <selection activeCell="K6" sqref="K6:M6"/>
    </sheetView>
  </sheetViews>
  <sheetFormatPr defaultColWidth="11" defaultRowHeight="13.6"/>
  <cols>
    <col min="1" max="4" width="9.28571428571429" style="4" customWidth="1"/>
    <col min="5" max="5" width="11" style="4" customWidth="1"/>
    <col min="6" max="12" width="11.4285714285714" style="4" customWidth="1"/>
    <col min="13" max="13" width="14.2857142857143" style="4" customWidth="1"/>
    <col min="14" max="14" width="7.71428571428571" style="4" customWidth="1"/>
    <col min="15" max="16384" width="11.4285714285714" style="4"/>
  </cols>
  <sheetData>
    <row r="1" s="1" customFormat="1" ht="57.95" customHeight="1" spans="1:14">
      <c r="A1" s="5"/>
      <c r="B1" s="5"/>
      <c r="C1" s="5"/>
      <c r="D1" s="5"/>
      <c r="E1" s="79"/>
      <c r="F1" s="79"/>
      <c r="G1" s="79"/>
      <c r="H1" s="79"/>
      <c r="I1" s="79"/>
      <c r="J1" s="79"/>
      <c r="K1" s="79"/>
      <c r="L1" s="79"/>
      <c r="M1" s="79"/>
      <c r="N1" s="79"/>
    </row>
    <row r="2" s="1" customFormat="1" ht="15" customHeight="1" spans="1:14">
      <c r="A2" s="4"/>
      <c r="B2" s="4"/>
      <c r="C2" s="4"/>
      <c r="D2" s="4"/>
      <c r="E2" s="4"/>
      <c r="F2" s="80"/>
      <c r="G2" s="81"/>
      <c r="H2" s="81"/>
      <c r="I2" s="81"/>
      <c r="J2" s="81"/>
      <c r="K2" s="81"/>
      <c r="L2" s="105"/>
      <c r="M2" s="105"/>
      <c r="N2" s="105"/>
    </row>
    <row r="3" s="1" customFormat="1" ht="15" customHeight="1" spans="1:14">
      <c r="A3" s="4"/>
      <c r="B3" s="4"/>
      <c r="C3" s="4"/>
      <c r="D3" s="4"/>
      <c r="E3" s="82"/>
      <c r="F3" s="83" t="s">
        <v>478</v>
      </c>
      <c r="G3" s="83"/>
      <c r="H3" s="83"/>
      <c r="I3" s="83"/>
      <c r="J3" s="83"/>
      <c r="K3" s="83"/>
      <c r="L3" s="105"/>
      <c r="M3" s="105"/>
      <c r="N3" s="105"/>
    </row>
    <row r="4" s="1" customFormat="1" ht="30" customHeight="1" spans="1:14">
      <c r="A4" s="4"/>
      <c r="B4" s="4"/>
      <c r="C4" s="4"/>
      <c r="D4" s="4"/>
      <c r="E4" s="4"/>
      <c r="F4" s="84" t="s">
        <v>16</v>
      </c>
      <c r="G4" s="84"/>
      <c r="H4" s="84"/>
      <c r="I4" s="84"/>
      <c r="J4" s="84"/>
      <c r="K4" s="84"/>
      <c r="L4" s="80"/>
      <c r="M4" s="137"/>
      <c r="N4" s="4"/>
    </row>
    <row r="5" s="1" customFormat="1" ht="36.75" customHeight="1" spans="1:14">
      <c r="A5" s="6" t="s">
        <v>17</v>
      </c>
      <c r="B5" s="7"/>
      <c r="C5" s="7"/>
      <c r="D5" s="7"/>
      <c r="E5" s="7"/>
      <c r="F5" s="7"/>
      <c r="G5" s="7"/>
      <c r="H5" s="7"/>
      <c r="I5" s="7"/>
      <c r="J5" s="7"/>
      <c r="K5" s="7"/>
      <c r="L5" s="7"/>
      <c r="M5" s="7"/>
      <c r="N5" s="138"/>
    </row>
    <row r="6" s="1" customFormat="1" ht="12.75" customHeight="1" spans="1:14">
      <c r="A6" s="8" t="s">
        <v>18</v>
      </c>
      <c r="B6" s="9" t="str">
        <f>+'DATOS MAESTROS'!B3</f>
        <v>GLASSTECH MEXICO 2025</v>
      </c>
      <c r="C6" s="10"/>
      <c r="D6" s="10"/>
      <c r="E6" s="10"/>
      <c r="F6" s="10"/>
      <c r="G6" s="10"/>
      <c r="H6" s="85"/>
      <c r="I6" s="9" t="s">
        <v>19</v>
      </c>
      <c r="J6" s="85"/>
      <c r="K6" s="106" t="str">
        <f>+'DATOS MAESTROS'!B4</f>
        <v>16 al 18 de julio 2025</v>
      </c>
      <c r="L6" s="107"/>
      <c r="M6" s="107"/>
      <c r="N6" s="139" t="s">
        <v>385</v>
      </c>
    </row>
    <row r="7" s="1" customFormat="1" ht="17.55" spans="1:14">
      <c r="A7" s="11" t="s">
        <v>21</v>
      </c>
      <c r="B7" s="12"/>
      <c r="C7" s="12"/>
      <c r="D7" s="12"/>
      <c r="E7" s="12"/>
      <c r="F7" s="12"/>
      <c r="G7" s="12"/>
      <c r="H7" s="12"/>
      <c r="I7" s="12"/>
      <c r="J7" s="12"/>
      <c r="K7" s="12"/>
      <c r="L7" s="12"/>
      <c r="M7" s="12"/>
      <c r="N7" s="140"/>
    </row>
    <row r="8" s="1" customFormat="1" ht="15.95" spans="1:14">
      <c r="A8" s="13" t="s">
        <v>22</v>
      </c>
      <c r="B8" s="14"/>
      <c r="C8" s="15"/>
      <c r="D8" s="15"/>
      <c r="E8" s="86"/>
      <c r="F8" s="86"/>
      <c r="G8" s="86"/>
      <c r="H8" s="86"/>
      <c r="I8" s="86"/>
      <c r="J8" s="26"/>
      <c r="K8" s="26"/>
      <c r="L8" s="108" t="s">
        <v>23</v>
      </c>
      <c r="M8" s="141"/>
      <c r="N8" s="140"/>
    </row>
    <row r="9" s="1" customFormat="1" ht="15.2" spans="1:14">
      <c r="A9" s="16" t="s">
        <v>24</v>
      </c>
      <c r="B9" s="17"/>
      <c r="C9" s="18"/>
      <c r="D9" s="18"/>
      <c r="E9" s="87"/>
      <c r="F9" s="87"/>
      <c r="G9" s="87"/>
      <c r="H9" s="87"/>
      <c r="I9" s="87"/>
      <c r="J9" s="26"/>
      <c r="K9" s="26"/>
      <c r="L9" s="109"/>
      <c r="M9" s="142"/>
      <c r="N9" s="140"/>
    </row>
    <row r="10" s="1" customFormat="1" ht="15.95" spans="1:14">
      <c r="A10" s="16" t="s">
        <v>25</v>
      </c>
      <c r="B10" s="17"/>
      <c r="C10" s="18"/>
      <c r="D10" s="18"/>
      <c r="E10" s="87"/>
      <c r="F10" s="87"/>
      <c r="G10" s="87"/>
      <c r="H10" s="87"/>
      <c r="I10" s="87"/>
      <c r="J10" s="26"/>
      <c r="K10" s="26"/>
      <c r="L10" s="110"/>
      <c r="M10" s="143"/>
      <c r="N10" s="140"/>
    </row>
    <row r="11" s="1" customFormat="1" ht="15.2" spans="1:14">
      <c r="A11" s="16" t="s">
        <v>26</v>
      </c>
      <c r="B11" s="17"/>
      <c r="C11" s="18"/>
      <c r="D11" s="18"/>
      <c r="E11" s="87"/>
      <c r="F11" s="87"/>
      <c r="G11" s="87"/>
      <c r="H11" s="87"/>
      <c r="I11" s="87"/>
      <c r="J11" s="111" t="s">
        <v>27</v>
      </c>
      <c r="K11" s="112"/>
      <c r="L11" s="112"/>
      <c r="M11" s="112"/>
      <c r="N11" s="140"/>
    </row>
    <row r="12" s="1" customFormat="1" ht="15.2" spans="1:14">
      <c r="A12" s="16" t="s">
        <v>28</v>
      </c>
      <c r="B12" s="17"/>
      <c r="C12" s="18"/>
      <c r="D12" s="18"/>
      <c r="E12" s="87"/>
      <c r="F12" s="87"/>
      <c r="G12" s="87"/>
      <c r="H12" s="87"/>
      <c r="I12" s="87"/>
      <c r="J12" s="111" t="s">
        <v>29</v>
      </c>
      <c r="K12" s="112"/>
      <c r="L12" s="112"/>
      <c r="M12" s="112"/>
      <c r="N12" s="140"/>
    </row>
    <row r="13" s="1" customFormat="1" ht="15.2" spans="1:14">
      <c r="A13" s="16" t="s">
        <v>30</v>
      </c>
      <c r="B13" s="17"/>
      <c r="C13" s="18"/>
      <c r="D13" s="18"/>
      <c r="E13" s="87"/>
      <c r="F13" s="87"/>
      <c r="G13" s="87"/>
      <c r="H13" s="87"/>
      <c r="I13" s="87"/>
      <c r="J13" s="111" t="s">
        <v>31</v>
      </c>
      <c r="K13" s="112"/>
      <c r="L13" s="112"/>
      <c r="M13" s="112"/>
      <c r="N13" s="140"/>
    </row>
    <row r="14" s="1" customFormat="1" ht="15.2" spans="1:14">
      <c r="A14" s="16" t="s">
        <v>32</v>
      </c>
      <c r="B14" s="17"/>
      <c r="C14" s="18"/>
      <c r="D14" s="18"/>
      <c r="E14" s="87"/>
      <c r="F14" s="87"/>
      <c r="G14" s="87"/>
      <c r="H14" s="87"/>
      <c r="I14" s="87"/>
      <c r="J14" s="111" t="s">
        <v>33</v>
      </c>
      <c r="K14" s="112"/>
      <c r="L14" s="112"/>
      <c r="M14" s="112"/>
      <c r="N14" s="140"/>
    </row>
    <row r="15" s="1" customFormat="1" ht="12" customHeight="1" spans="1:14">
      <c r="A15" s="16" t="s">
        <v>34</v>
      </c>
      <c r="B15" s="17"/>
      <c r="C15" s="18"/>
      <c r="D15" s="18"/>
      <c r="E15" s="87"/>
      <c r="F15" s="87"/>
      <c r="G15" s="87"/>
      <c r="H15" s="87"/>
      <c r="I15" s="87"/>
      <c r="J15" s="113" t="s">
        <v>35</v>
      </c>
      <c r="K15" s="112"/>
      <c r="L15" s="112"/>
      <c r="M15" s="112"/>
      <c r="N15" s="140"/>
    </row>
    <row r="16" s="1" customFormat="1" ht="15.2" spans="1:14">
      <c r="A16" s="18"/>
      <c r="B16" s="18"/>
      <c r="C16" s="18"/>
      <c r="D16" s="18"/>
      <c r="E16" s="26"/>
      <c r="F16" s="26"/>
      <c r="G16" s="26"/>
      <c r="H16" s="26"/>
      <c r="I16" s="26"/>
      <c r="J16" s="18"/>
      <c r="K16" s="18"/>
      <c r="L16" s="18"/>
      <c r="M16" s="26"/>
      <c r="N16" s="140"/>
    </row>
    <row r="17" s="1" customFormat="1" ht="15" customHeight="1" spans="1:14">
      <c r="A17" s="19" t="s">
        <v>36</v>
      </c>
      <c r="B17" s="20"/>
      <c r="C17" s="20"/>
      <c r="D17" s="20"/>
      <c r="E17" s="20"/>
      <c r="F17" s="20"/>
      <c r="G17" s="20"/>
      <c r="H17" s="20"/>
      <c r="I17" s="20"/>
      <c r="J17" s="20"/>
      <c r="K17" s="20"/>
      <c r="L17" s="20"/>
      <c r="M17" s="20"/>
      <c r="N17" s="140"/>
    </row>
    <row r="18" s="1" customFormat="1" ht="15" customHeight="1" spans="1:14">
      <c r="A18" s="21" t="s">
        <v>264</v>
      </c>
      <c r="B18" s="22"/>
      <c r="C18" s="22"/>
      <c r="D18" s="22"/>
      <c r="E18" s="22"/>
      <c r="F18" s="22"/>
      <c r="G18" s="22"/>
      <c r="H18" s="22"/>
      <c r="I18" s="22"/>
      <c r="J18" s="22"/>
      <c r="K18" s="22"/>
      <c r="L18" s="22"/>
      <c r="M18" s="144">
        <f>+'DATOS MAESTROS'!B5</f>
        <v>45832</v>
      </c>
      <c r="N18" s="140"/>
    </row>
    <row r="19" s="1" customFormat="1" ht="12.75" customHeight="1" spans="1:14">
      <c r="A19" s="23" t="s">
        <v>38</v>
      </c>
      <c r="B19" s="24"/>
      <c r="C19" s="25" t="s">
        <v>39</v>
      </c>
      <c r="D19" s="25"/>
      <c r="E19" s="25"/>
      <c r="F19" s="25"/>
      <c r="G19" s="25"/>
      <c r="H19" s="88" t="s">
        <v>49</v>
      </c>
      <c r="I19" s="25" t="s">
        <v>50</v>
      </c>
      <c r="J19" s="25"/>
      <c r="K19" s="25"/>
      <c r="L19" s="25"/>
      <c r="M19" s="25"/>
      <c r="N19" s="140"/>
    </row>
    <row r="20" s="1" customFormat="1" ht="15.2" spans="1:14">
      <c r="A20" s="23"/>
      <c r="B20" s="18"/>
      <c r="C20" s="26" t="s">
        <v>41</v>
      </c>
      <c r="D20" s="26"/>
      <c r="E20" s="26">
        <f>+'DATOS MAESTROS'!B7</f>
        <v>1010071218</v>
      </c>
      <c r="F20" s="26"/>
      <c r="G20" s="89"/>
      <c r="H20" s="90" t="s">
        <v>42</v>
      </c>
      <c r="I20" s="17" t="s">
        <v>479</v>
      </c>
      <c r="J20" s="90"/>
      <c r="K20" s="90"/>
      <c r="L20" s="114"/>
      <c r="M20" s="145"/>
      <c r="N20" s="140"/>
    </row>
    <row r="21" s="1" customFormat="1" ht="12.75" customHeight="1" spans="1:14">
      <c r="A21" s="23" t="s">
        <v>246</v>
      </c>
      <c r="B21" s="24"/>
      <c r="C21" s="27" t="s">
        <v>45</v>
      </c>
      <c r="D21" s="27"/>
      <c r="E21" s="91"/>
      <c r="F21" s="91"/>
      <c r="G21" s="91"/>
      <c r="H21" s="92" t="s">
        <v>46</v>
      </c>
      <c r="I21" s="26"/>
      <c r="J21" s="26"/>
      <c r="K21" s="115">
        <f>+'DATOS MAESTROS'!B5</f>
        <v>45832</v>
      </c>
      <c r="L21" s="116"/>
      <c r="M21" s="26"/>
      <c r="N21" s="140"/>
    </row>
    <row r="22" s="1" customFormat="1" ht="12.75" customHeight="1" spans="1:14">
      <c r="A22" s="28"/>
      <c r="B22" s="24"/>
      <c r="C22" s="29"/>
      <c r="D22" s="29"/>
      <c r="E22" s="88"/>
      <c r="F22" s="88"/>
      <c r="G22" s="88"/>
      <c r="H22" s="26"/>
      <c r="I22" s="26"/>
      <c r="J22" s="26"/>
      <c r="K22" s="116"/>
      <c r="L22" s="116"/>
      <c r="M22" s="26"/>
      <c r="N22" s="140"/>
    </row>
    <row r="23" s="1" customFormat="1" ht="16.8" spans="1:14">
      <c r="A23" s="19" t="s">
        <v>47</v>
      </c>
      <c r="B23" s="20"/>
      <c r="C23" s="20"/>
      <c r="D23" s="20"/>
      <c r="E23" s="20"/>
      <c r="F23" s="20"/>
      <c r="G23" s="20"/>
      <c r="H23" s="20"/>
      <c r="I23" s="20"/>
      <c r="J23" s="20"/>
      <c r="K23" s="20"/>
      <c r="L23" s="20"/>
      <c r="M23" s="20"/>
      <c r="N23" s="140"/>
    </row>
    <row r="24" s="1" customFormat="1" ht="16.8" spans="1:14">
      <c r="A24" s="19" t="s">
        <v>48</v>
      </c>
      <c r="B24" s="20"/>
      <c r="C24" s="20"/>
      <c r="D24" s="20"/>
      <c r="E24" s="20"/>
      <c r="F24" s="20"/>
      <c r="G24" s="20"/>
      <c r="H24" s="20"/>
      <c r="I24" s="20"/>
      <c r="J24" s="20"/>
      <c r="K24" s="20"/>
      <c r="L24" s="20"/>
      <c r="M24" s="20"/>
      <c r="N24" s="140"/>
    </row>
    <row r="25" s="1" customFormat="1" ht="15.95" spans="1:14">
      <c r="A25" s="28" t="s">
        <v>49</v>
      </c>
      <c r="B25" s="24"/>
      <c r="C25" s="26" t="s">
        <v>50</v>
      </c>
      <c r="D25" s="26"/>
      <c r="E25" s="26"/>
      <c r="F25" s="26"/>
      <c r="G25" s="26"/>
      <c r="H25" s="26"/>
      <c r="I25" s="17"/>
      <c r="J25" s="17"/>
      <c r="K25" s="26"/>
      <c r="L25" s="26"/>
      <c r="M25" s="26"/>
      <c r="N25" s="140"/>
    </row>
    <row r="26" s="1" customFormat="1" ht="12.75" customHeight="1" spans="1:14">
      <c r="A26" s="30"/>
      <c r="B26" s="31"/>
      <c r="C26" s="24"/>
      <c r="D26" s="24"/>
      <c r="E26" s="93"/>
      <c r="F26" s="93"/>
      <c r="G26" s="18"/>
      <c r="H26" s="94" t="s">
        <v>51</v>
      </c>
      <c r="I26" s="117"/>
      <c r="J26" s="118"/>
      <c r="K26" s="118"/>
      <c r="L26" s="118"/>
      <c r="M26" s="118"/>
      <c r="N26" s="140"/>
    </row>
    <row r="27" s="1" customFormat="1" ht="15.95" spans="1:14">
      <c r="A27" s="32"/>
      <c r="B27" s="18"/>
      <c r="C27" s="18"/>
      <c r="D27" s="18"/>
      <c r="E27" s="26"/>
      <c r="F27" s="26"/>
      <c r="G27" s="26"/>
      <c r="H27" s="94"/>
      <c r="I27" s="119"/>
      <c r="J27" s="120"/>
      <c r="K27" s="120"/>
      <c r="L27" s="120"/>
      <c r="M27" s="120"/>
      <c r="N27" s="140"/>
    </row>
    <row r="28" s="1" customFormat="1" ht="12.75" customHeight="1" spans="1:14">
      <c r="A28" s="32"/>
      <c r="B28" s="18"/>
      <c r="C28" s="33" t="s">
        <v>52</v>
      </c>
      <c r="D28" s="33"/>
      <c r="E28" s="26"/>
      <c r="F28" s="26"/>
      <c r="G28" s="26"/>
      <c r="H28" s="26"/>
      <c r="I28" s="121" t="s">
        <v>53</v>
      </c>
      <c r="J28" s="121"/>
      <c r="K28" s="121"/>
      <c r="L28" s="121"/>
      <c r="M28" s="121"/>
      <c r="N28" s="140"/>
    </row>
    <row r="29" s="1" customFormat="1" ht="12.75" customHeight="1" spans="1:14">
      <c r="A29" s="32"/>
      <c r="B29" s="18"/>
      <c r="C29" s="34" t="s">
        <v>54</v>
      </c>
      <c r="D29" s="35"/>
      <c r="F29" s="37" t="s">
        <v>55</v>
      </c>
      <c r="G29" s="95"/>
      <c r="H29" s="26"/>
      <c r="I29" s="121"/>
      <c r="J29" s="121"/>
      <c r="K29" s="121"/>
      <c r="L29" s="121"/>
      <c r="M29" s="121"/>
      <c r="N29" s="140"/>
    </row>
    <row r="30" s="1" customFormat="1" ht="15.2" spans="1:14">
      <c r="A30" s="36"/>
      <c r="C30" s="37" t="s">
        <v>56</v>
      </c>
      <c r="D30" s="35"/>
      <c r="F30" s="37"/>
      <c r="G30" s="37"/>
      <c r="H30" s="17"/>
      <c r="I30" s="17"/>
      <c r="J30" s="122"/>
      <c r="K30" s="122"/>
      <c r="L30" s="122"/>
      <c r="M30" s="122"/>
      <c r="N30" s="140"/>
    </row>
    <row r="31" s="1" customFormat="1" ht="15.95" spans="1:14">
      <c r="A31" s="36"/>
      <c r="C31" s="38" t="s">
        <v>57</v>
      </c>
      <c r="D31" s="35"/>
      <c r="F31" s="37" t="s">
        <v>58</v>
      </c>
      <c r="G31" s="95"/>
      <c r="H31" s="26"/>
      <c r="I31" s="26"/>
      <c r="J31" s="123" t="s">
        <v>59</v>
      </c>
      <c r="K31" s="123"/>
      <c r="L31" s="123"/>
      <c r="M31" s="123"/>
      <c r="N31" s="140"/>
    </row>
    <row r="32" s="1" customFormat="1" ht="15.2" spans="1:14">
      <c r="A32" s="36"/>
      <c r="H32" s="26"/>
      <c r="I32" s="26"/>
      <c r="J32" s="68"/>
      <c r="K32" s="68"/>
      <c r="L32" s="68"/>
      <c r="M32" s="68"/>
      <c r="N32" s="140"/>
    </row>
    <row r="33" s="1" customFormat="1" ht="15.2" spans="1:14">
      <c r="A33" s="36"/>
      <c r="C33" s="37"/>
      <c r="D33" s="18"/>
      <c r="F33" s="37"/>
      <c r="G33" s="37"/>
      <c r="H33" s="26"/>
      <c r="I33" s="26"/>
      <c r="J33" s="68"/>
      <c r="K33" s="68"/>
      <c r="L33" s="68"/>
      <c r="M33" s="68"/>
      <c r="N33" s="140"/>
    </row>
    <row r="34" s="1" customFormat="1" ht="15.2" spans="1:14">
      <c r="A34" s="36"/>
      <c r="D34" s="18"/>
      <c r="H34" s="17"/>
      <c r="I34" s="17"/>
      <c r="J34" s="124"/>
      <c r="K34" s="124"/>
      <c r="L34" s="124"/>
      <c r="M34" s="124"/>
      <c r="N34" s="140"/>
    </row>
    <row r="35" s="1" customFormat="1" ht="15.2" spans="1:14">
      <c r="A35" s="39"/>
      <c r="B35" s="37"/>
      <c r="C35" s="18"/>
      <c r="D35" s="18"/>
      <c r="E35" s="96"/>
      <c r="F35" s="96"/>
      <c r="G35" s="96"/>
      <c r="H35" s="96"/>
      <c r="I35" s="96"/>
      <c r="J35" s="125" t="s">
        <v>60</v>
      </c>
      <c r="K35" s="123"/>
      <c r="L35" s="123"/>
      <c r="M35" s="123"/>
      <c r="N35" s="140"/>
    </row>
    <row r="36" s="1" customFormat="1" ht="15.2" spans="1:14">
      <c r="A36" s="40" t="s">
        <v>61</v>
      </c>
      <c r="B36" s="41"/>
      <c r="C36" s="27"/>
      <c r="D36" s="27"/>
      <c r="E36" s="91"/>
      <c r="F36" s="91"/>
      <c r="G36" s="91"/>
      <c r="H36" s="91"/>
      <c r="I36" s="91"/>
      <c r="J36" s="91"/>
      <c r="K36" s="91"/>
      <c r="L36" s="91"/>
      <c r="M36" s="91"/>
      <c r="N36" s="140"/>
    </row>
    <row r="37" s="1" customFormat="1" ht="16.8" spans="1:14">
      <c r="A37" s="42" t="s">
        <v>62</v>
      </c>
      <c r="B37" s="43"/>
      <c r="C37" s="44"/>
      <c r="D37" s="44"/>
      <c r="E37" s="44"/>
      <c r="F37" s="44"/>
      <c r="G37" s="44"/>
      <c r="H37" s="44"/>
      <c r="I37" s="44"/>
      <c r="J37" s="44"/>
      <c r="K37" s="44"/>
      <c r="L37" s="44"/>
      <c r="M37" s="146"/>
      <c r="N37" s="140"/>
    </row>
    <row r="38" s="1" customFormat="1" ht="24" customHeight="1" spans="1:14">
      <c r="A38" s="45" t="s">
        <v>230</v>
      </c>
      <c r="B38" s="46"/>
      <c r="C38" s="46"/>
      <c r="D38" s="46"/>
      <c r="E38" s="46"/>
      <c r="F38" s="46"/>
      <c r="G38" s="46"/>
      <c r="H38" s="46"/>
      <c r="I38" s="46"/>
      <c r="J38" s="46"/>
      <c r="K38" s="46"/>
      <c r="L38" s="46"/>
      <c r="M38" s="46"/>
      <c r="N38" s="140"/>
    </row>
    <row r="39" s="1" customFormat="1" ht="19.5" customHeight="1" spans="1:14">
      <c r="A39" s="47"/>
      <c r="B39" s="48"/>
      <c r="C39" s="48"/>
      <c r="D39" s="48"/>
      <c r="E39" s="48"/>
      <c r="F39" s="48"/>
      <c r="G39" s="48"/>
      <c r="H39" s="48"/>
      <c r="I39" s="48"/>
      <c r="J39" s="48"/>
      <c r="K39" s="48"/>
      <c r="L39" s="48"/>
      <c r="M39" s="48"/>
      <c r="N39" s="140"/>
    </row>
    <row r="40" s="1" customFormat="1" ht="18.75" customHeight="1" spans="1:14">
      <c r="A40" s="49"/>
      <c r="B40" s="50"/>
      <c r="C40" s="50"/>
      <c r="D40" s="50"/>
      <c r="E40" s="50"/>
      <c r="F40" s="50"/>
      <c r="G40" s="50"/>
      <c r="H40" s="50"/>
      <c r="I40" s="50"/>
      <c r="J40" s="50"/>
      <c r="K40" s="50"/>
      <c r="L40" s="50"/>
      <c r="M40" s="50"/>
      <c r="N40" s="140"/>
    </row>
    <row r="41" s="1" customFormat="1" ht="18.75" customHeight="1" spans="1:14">
      <c r="A41" s="51"/>
      <c r="B41" s="52"/>
      <c r="C41" s="52"/>
      <c r="D41" s="52"/>
      <c r="E41" s="52"/>
      <c r="F41" s="52"/>
      <c r="G41" s="52"/>
      <c r="H41" s="52"/>
      <c r="I41" s="52"/>
      <c r="J41" s="52"/>
      <c r="K41" s="52"/>
      <c r="L41" s="52"/>
      <c r="M41" s="52"/>
      <c r="N41" s="140"/>
    </row>
    <row r="42" s="1" customFormat="1" ht="17.6" spans="1:14">
      <c r="A42" s="53" t="s">
        <v>480</v>
      </c>
      <c r="B42" s="54"/>
      <c r="C42" s="54"/>
      <c r="D42" s="54"/>
      <c r="E42" s="97"/>
      <c r="F42" s="97"/>
      <c r="G42" s="97"/>
      <c r="H42" s="97"/>
      <c r="I42" s="97"/>
      <c r="J42" s="97"/>
      <c r="K42" s="97"/>
      <c r="L42" s="97"/>
      <c r="M42" s="97"/>
      <c r="N42" s="140"/>
    </row>
    <row r="43" s="2" customFormat="1" ht="15" customHeight="1" spans="1:14">
      <c r="A43" s="55" t="s">
        <v>481</v>
      </c>
      <c r="B43" s="56"/>
      <c r="C43" s="56"/>
      <c r="D43" s="56"/>
      <c r="E43" s="56"/>
      <c r="F43" s="56"/>
      <c r="G43" s="56"/>
      <c r="H43" s="98"/>
      <c r="I43" s="98"/>
      <c r="J43" s="98"/>
      <c r="K43" s="98"/>
      <c r="L43" s="98"/>
      <c r="M43" s="98"/>
      <c r="N43" s="140"/>
    </row>
    <row r="44" s="1" customFormat="1" ht="28" spans="1:14">
      <c r="A44" s="57" t="str">
        <f>+'DATOS MAESTROS'!B8</f>
        <v>N/A</v>
      </c>
      <c r="B44" s="58" t="str">
        <f>+'DATOS MAESTROS'!B9</f>
        <v>N/A</v>
      </c>
      <c r="C44" s="59">
        <f>+'DATOS MAESTROS'!B10</f>
        <v>45854</v>
      </c>
      <c r="D44" s="59">
        <f>+'DATOS MAESTROS'!B11</f>
        <v>45855</v>
      </c>
      <c r="E44" s="59">
        <f>+'DATOS MAESTROS'!B12</f>
        <v>45856</v>
      </c>
      <c r="F44" s="99" t="s">
        <v>482</v>
      </c>
      <c r="G44" s="99" t="s">
        <v>483</v>
      </c>
      <c r="H44" s="100"/>
      <c r="I44" s="100"/>
      <c r="J44" s="126"/>
      <c r="K44" s="127" t="s">
        <v>269</v>
      </c>
      <c r="L44" s="127" t="s">
        <v>270</v>
      </c>
      <c r="M44" s="147" t="s">
        <v>72</v>
      </c>
      <c r="N44" s="140"/>
    </row>
    <row r="45" s="1" customFormat="1" ht="30.75" customHeight="1" spans="1:14">
      <c r="A45" s="60"/>
      <c r="B45" s="61"/>
      <c r="C45" s="62"/>
      <c r="D45" s="62"/>
      <c r="E45" s="62"/>
      <c r="F45" s="101"/>
      <c r="G45" s="102" t="s">
        <v>484</v>
      </c>
      <c r="H45" s="103"/>
      <c r="I45" s="103"/>
      <c r="J45" s="128"/>
      <c r="K45" s="129">
        <v>40</v>
      </c>
      <c r="L45" s="129">
        <v>46</v>
      </c>
      <c r="M45" s="148">
        <f ca="1">IF(TODAY()&lt;=$M$18,(((+A45+B45+C45+D45+E45)*F45)*K45),(((+A45+B45+C45+D45+E45)*F45)*L45))</f>
        <v>0</v>
      </c>
      <c r="N45" s="140"/>
    </row>
    <row r="46" ht="15.2" spans="1:14">
      <c r="A46" s="63"/>
      <c r="B46" s="64"/>
      <c r="C46" s="64"/>
      <c r="D46" s="64"/>
      <c r="E46" s="64"/>
      <c r="F46" s="64"/>
      <c r="G46" s="64"/>
      <c r="H46" s="64"/>
      <c r="I46" s="64"/>
      <c r="J46" s="130"/>
      <c r="K46" s="131" t="s">
        <v>405</v>
      </c>
      <c r="L46" s="132"/>
      <c r="M46" s="149">
        <f ca="1">+M45</f>
        <v>0</v>
      </c>
      <c r="N46" s="140"/>
    </row>
    <row r="47" ht="15.2" spans="1:14">
      <c r="A47" s="63" t="s">
        <v>485</v>
      </c>
      <c r="B47" s="64"/>
      <c r="C47" s="65"/>
      <c r="D47" s="65"/>
      <c r="E47" s="65"/>
      <c r="F47" s="65"/>
      <c r="G47" s="65"/>
      <c r="H47" s="65"/>
      <c r="I47" s="65"/>
      <c r="J47" s="130"/>
      <c r="K47" s="133" t="s">
        <v>291</v>
      </c>
      <c r="L47" s="134"/>
      <c r="M47" s="150">
        <f ca="1">+M46*16%</f>
        <v>0</v>
      </c>
      <c r="N47" s="140"/>
    </row>
    <row r="48" ht="15.95" spans="1:14">
      <c r="A48" s="66"/>
      <c r="B48" s="65"/>
      <c r="C48" s="65"/>
      <c r="D48" s="65"/>
      <c r="E48" s="65"/>
      <c r="F48" s="65"/>
      <c r="G48" s="65"/>
      <c r="H48" s="65"/>
      <c r="I48" s="65"/>
      <c r="J48" s="130"/>
      <c r="K48" s="135" t="s">
        <v>486</v>
      </c>
      <c r="L48" s="136"/>
      <c r="M48" s="151">
        <f ca="1">+M46+M47</f>
        <v>0</v>
      </c>
      <c r="N48" s="140"/>
    </row>
    <row r="49" ht="14.35" spans="1:14">
      <c r="A49" s="67"/>
      <c r="B49" s="68"/>
      <c r="C49" s="68"/>
      <c r="D49" s="68"/>
      <c r="E49" s="68"/>
      <c r="F49" s="104"/>
      <c r="G49" s="104"/>
      <c r="H49" s="18"/>
      <c r="I49" s="18"/>
      <c r="J49" s="130"/>
      <c r="K49" s="130"/>
      <c r="L49" s="130"/>
      <c r="N49" s="140"/>
    </row>
    <row r="50" ht="32.25" customHeight="1" spans="1:14">
      <c r="A50" s="69" t="s">
        <v>487</v>
      </c>
      <c r="B50" s="70"/>
      <c r="C50" s="70"/>
      <c r="D50" s="70"/>
      <c r="E50" s="70"/>
      <c r="F50" s="70"/>
      <c r="G50" s="70"/>
      <c r="H50" s="70"/>
      <c r="I50" s="70"/>
      <c r="J50" s="70"/>
      <c r="K50" s="70"/>
      <c r="L50" s="70"/>
      <c r="M50" s="70"/>
      <c r="N50" s="140"/>
    </row>
    <row r="51" ht="15.2" spans="1:14">
      <c r="A51" s="71"/>
      <c r="B51" s="72"/>
      <c r="C51" s="72"/>
      <c r="D51" s="72"/>
      <c r="E51" s="72"/>
      <c r="F51" s="72"/>
      <c r="G51" s="72"/>
      <c r="H51" s="72"/>
      <c r="I51" s="72"/>
      <c r="J51" s="72"/>
      <c r="K51" s="72"/>
      <c r="L51" s="72"/>
      <c r="M51" s="72"/>
      <c r="N51" s="140"/>
    </row>
    <row r="52" s="3" customFormat="1" ht="14.25" customHeight="1" spans="1:14">
      <c r="A52" s="73" t="s">
        <v>293</v>
      </c>
      <c r="B52" s="74"/>
      <c r="C52" s="74"/>
      <c r="D52" s="74"/>
      <c r="E52" s="74"/>
      <c r="F52" s="74"/>
      <c r="G52" s="74"/>
      <c r="H52" s="74"/>
      <c r="I52" s="74"/>
      <c r="J52" s="74"/>
      <c r="K52" s="74"/>
      <c r="L52" s="74"/>
      <c r="M52" s="98"/>
      <c r="N52" s="140"/>
    </row>
    <row r="53" s="3" customFormat="1" ht="15" customHeight="1" spans="1:14">
      <c r="A53" s="75" t="s">
        <v>488</v>
      </c>
      <c r="B53" s="76"/>
      <c r="C53" s="76"/>
      <c r="D53" s="76"/>
      <c r="E53" s="76"/>
      <c r="F53" s="76"/>
      <c r="G53" s="76"/>
      <c r="H53" s="76"/>
      <c r="I53" s="76"/>
      <c r="J53" s="76"/>
      <c r="K53" s="76"/>
      <c r="L53" s="76"/>
      <c r="M53" s="152"/>
      <c r="N53" s="140"/>
    </row>
    <row r="54" s="3" customFormat="1" ht="15" customHeight="1" spans="1:14">
      <c r="A54" s="75" t="s">
        <v>489</v>
      </c>
      <c r="B54" s="76"/>
      <c r="C54" s="76"/>
      <c r="D54" s="76"/>
      <c r="E54" s="76"/>
      <c r="F54" s="76"/>
      <c r="G54" s="76"/>
      <c r="H54" s="76"/>
      <c r="I54" s="76"/>
      <c r="J54" s="76"/>
      <c r="K54" s="76"/>
      <c r="L54" s="76"/>
      <c r="M54" s="152"/>
      <c r="N54" s="140"/>
    </row>
    <row r="55" s="3" customFormat="1" ht="15" customHeight="1" spans="1:14">
      <c r="A55" s="75" t="s">
        <v>490</v>
      </c>
      <c r="B55" s="76"/>
      <c r="C55" s="76"/>
      <c r="D55" s="76"/>
      <c r="E55" s="76"/>
      <c r="F55" s="76"/>
      <c r="G55" s="76"/>
      <c r="H55" s="76"/>
      <c r="I55" s="76"/>
      <c r="J55" s="76"/>
      <c r="K55" s="76"/>
      <c r="L55" s="76"/>
      <c r="M55" s="152"/>
      <c r="N55" s="140"/>
    </row>
    <row r="56" s="3" customFormat="1" ht="30" customHeight="1" spans="1:14">
      <c r="A56" s="75" t="s">
        <v>491</v>
      </c>
      <c r="B56" s="76"/>
      <c r="C56" s="76"/>
      <c r="D56" s="76"/>
      <c r="E56" s="76"/>
      <c r="F56" s="76"/>
      <c r="G56" s="76"/>
      <c r="H56" s="76"/>
      <c r="I56" s="76"/>
      <c r="J56" s="76"/>
      <c r="K56" s="76"/>
      <c r="L56" s="76"/>
      <c r="M56" s="152"/>
      <c r="N56" s="140"/>
    </row>
    <row r="57" s="3" customFormat="1" ht="30" customHeight="1" spans="1:14">
      <c r="A57" s="75" t="s">
        <v>492</v>
      </c>
      <c r="B57" s="76"/>
      <c r="C57" s="76"/>
      <c r="D57" s="76"/>
      <c r="E57" s="76"/>
      <c r="F57" s="76"/>
      <c r="G57" s="76"/>
      <c r="H57" s="76"/>
      <c r="I57" s="76"/>
      <c r="J57" s="76"/>
      <c r="K57" s="76"/>
      <c r="L57" s="76"/>
      <c r="M57" s="152"/>
      <c r="N57" s="140"/>
    </row>
    <row r="58" s="3" customFormat="1" ht="15" customHeight="1" spans="1:14">
      <c r="A58" s="77" t="s">
        <v>493</v>
      </c>
      <c r="B58" s="78"/>
      <c r="C58" s="78"/>
      <c r="D58" s="78"/>
      <c r="E58" s="78"/>
      <c r="F58" s="78"/>
      <c r="G58" s="78"/>
      <c r="H58" s="78"/>
      <c r="I58" s="78"/>
      <c r="J58" s="78"/>
      <c r="K58" s="78"/>
      <c r="L58" s="78"/>
      <c r="M58" s="153"/>
      <c r="N58" s="140"/>
    </row>
    <row r="59" s="3" customFormat="1" ht="15" customHeight="1" spans="1:14">
      <c r="A59" s="75" t="s">
        <v>494</v>
      </c>
      <c r="B59" s="76"/>
      <c r="C59" s="76"/>
      <c r="D59" s="76"/>
      <c r="E59" s="76"/>
      <c r="F59" s="76"/>
      <c r="G59" s="76"/>
      <c r="H59" s="76"/>
      <c r="I59" s="76"/>
      <c r="J59" s="76"/>
      <c r="K59" s="76"/>
      <c r="L59" s="76"/>
      <c r="M59" s="152"/>
      <c r="N59" s="140"/>
    </row>
    <row r="60" s="3" customFormat="1" ht="15" customHeight="1" spans="1:14">
      <c r="A60" s="75" t="s">
        <v>495</v>
      </c>
      <c r="B60" s="76"/>
      <c r="C60" s="76"/>
      <c r="D60" s="76"/>
      <c r="E60" s="76"/>
      <c r="F60" s="76"/>
      <c r="G60" s="76"/>
      <c r="H60" s="76"/>
      <c r="I60" s="76"/>
      <c r="J60" s="76"/>
      <c r="K60" s="76"/>
      <c r="L60" s="76"/>
      <c r="M60" s="152"/>
      <c r="N60" s="140"/>
    </row>
    <row r="61" s="3" customFormat="1" ht="15" customHeight="1" spans="1:14">
      <c r="A61" s="75" t="s">
        <v>496</v>
      </c>
      <c r="B61" s="76"/>
      <c r="C61" s="76"/>
      <c r="D61" s="76"/>
      <c r="E61" s="76"/>
      <c r="F61" s="76"/>
      <c r="G61" s="76"/>
      <c r="H61" s="76"/>
      <c r="I61" s="76"/>
      <c r="J61" s="76"/>
      <c r="K61" s="76"/>
      <c r="L61" s="76"/>
      <c r="M61" s="152"/>
      <c r="N61" s="140"/>
    </row>
    <row r="62" s="3" customFormat="1" ht="15" customHeight="1" spans="1:14">
      <c r="A62" s="75" t="s">
        <v>497</v>
      </c>
      <c r="B62" s="76"/>
      <c r="C62" s="76"/>
      <c r="D62" s="76"/>
      <c r="E62" s="76"/>
      <c r="F62" s="76"/>
      <c r="G62" s="76"/>
      <c r="H62" s="76"/>
      <c r="I62" s="76"/>
      <c r="J62" s="76"/>
      <c r="K62" s="76"/>
      <c r="L62" s="76"/>
      <c r="M62" s="152"/>
      <c r="N62" s="140"/>
    </row>
    <row r="63" s="3" customFormat="1" ht="15" customHeight="1" spans="1:14">
      <c r="A63" s="75" t="s">
        <v>498</v>
      </c>
      <c r="B63" s="76"/>
      <c r="C63" s="76"/>
      <c r="D63" s="76"/>
      <c r="E63" s="76"/>
      <c r="F63" s="76"/>
      <c r="G63" s="76"/>
      <c r="H63" s="76"/>
      <c r="I63" s="76"/>
      <c r="J63" s="76"/>
      <c r="K63" s="76"/>
      <c r="L63" s="76"/>
      <c r="M63" s="152"/>
      <c r="N63" s="140"/>
    </row>
    <row r="64" s="3" customFormat="1" ht="30" customHeight="1" spans="1:14">
      <c r="A64" s="75" t="s">
        <v>499</v>
      </c>
      <c r="B64" s="76"/>
      <c r="C64" s="76"/>
      <c r="D64" s="76"/>
      <c r="E64" s="76"/>
      <c r="F64" s="76"/>
      <c r="G64" s="76"/>
      <c r="H64" s="76"/>
      <c r="I64" s="76"/>
      <c r="J64" s="76"/>
      <c r="K64" s="76"/>
      <c r="L64" s="76"/>
      <c r="M64" s="152"/>
      <c r="N64" s="140"/>
    </row>
    <row r="65" ht="15" customHeight="1" spans="1:14">
      <c r="A65" s="154" t="s">
        <v>242</v>
      </c>
      <c r="B65" s="154"/>
      <c r="C65" s="154"/>
      <c r="D65" s="154"/>
      <c r="E65" s="154"/>
      <c r="F65" s="154"/>
      <c r="G65" s="154"/>
      <c r="H65" s="154"/>
      <c r="I65" s="154"/>
      <c r="J65" s="154"/>
      <c r="K65" s="154"/>
      <c r="L65" s="154"/>
      <c r="M65" s="154"/>
      <c r="N65" s="140"/>
    </row>
    <row r="66" ht="9" customHeight="1" spans="1:14">
      <c r="A66" s="155"/>
      <c r="B66" s="156"/>
      <c r="C66" s="156"/>
      <c r="D66" s="156"/>
      <c r="E66" s="156"/>
      <c r="F66" s="156"/>
      <c r="G66" s="156"/>
      <c r="H66" s="156"/>
      <c r="I66" s="156"/>
      <c r="J66" s="156"/>
      <c r="K66" s="156"/>
      <c r="L66" s="156"/>
      <c r="M66" s="156"/>
      <c r="N66" s="140"/>
    </row>
    <row r="67" ht="6.75" customHeight="1" spans="1:14">
      <c r="A67" s="157"/>
      <c r="B67" s="158"/>
      <c r="C67" s="158"/>
      <c r="D67" s="158"/>
      <c r="E67" s="158"/>
      <c r="F67" s="158"/>
      <c r="G67" s="158"/>
      <c r="H67" s="158"/>
      <c r="I67" s="158"/>
      <c r="J67" s="158"/>
      <c r="K67" s="158"/>
      <c r="L67" s="158"/>
      <c r="M67" s="158"/>
      <c r="N67" s="140"/>
    </row>
    <row r="68" ht="35.25" customHeight="1" spans="1:14">
      <c r="A68" s="159" t="s">
        <v>224</v>
      </c>
      <c r="B68" s="160"/>
      <c r="C68" s="160"/>
      <c r="D68" s="160"/>
      <c r="E68" s="160"/>
      <c r="F68" s="160"/>
      <c r="G68" s="160"/>
      <c r="H68" s="160"/>
      <c r="I68" s="160"/>
      <c r="J68" s="160"/>
      <c r="K68" s="160"/>
      <c r="L68" s="160"/>
      <c r="M68" s="160"/>
      <c r="N68" s="140"/>
    </row>
    <row r="69" ht="23.25" customHeight="1" spans="1:14">
      <c r="A69" s="161" t="s">
        <v>225</v>
      </c>
      <c r="B69" s="161"/>
      <c r="C69" s="161"/>
      <c r="D69" s="161"/>
      <c r="E69" s="161"/>
      <c r="F69" s="161"/>
      <c r="G69" s="161"/>
      <c r="H69" s="161"/>
      <c r="I69" s="161"/>
      <c r="J69" s="161"/>
      <c r="K69" s="161"/>
      <c r="L69" s="161"/>
      <c r="M69" s="161"/>
      <c r="N69" s="140"/>
    </row>
    <row r="70" ht="18.35" spans="1:14">
      <c r="A70" s="162" t="s">
        <v>226</v>
      </c>
      <c r="B70" s="163"/>
      <c r="C70" s="163"/>
      <c r="D70" s="163"/>
      <c r="E70" s="163"/>
      <c r="F70" s="163"/>
      <c r="G70" s="163"/>
      <c r="H70" s="163"/>
      <c r="I70" s="163"/>
      <c r="J70" s="163"/>
      <c r="K70" s="163"/>
      <c r="L70" s="163"/>
      <c r="M70" s="163"/>
      <c r="N70" s="164"/>
    </row>
  </sheetData>
  <sheetProtection algorithmName="SHA-512" hashValue="5Rmrw21cQPg4P3hJ5isZuYNFKIAggevqNeR0GWwTpwBGZNUloWZrNCnLFia7S4cMIQ0GrQARm4qUbIAElXcLYQ==" saltValue="hkCYlh0xUhEvR91U7QnmVA==" spinCount="100000" sheet="1" objects="1" scenarios="1"/>
  <mergeCells count="73">
    <mergeCell ref="F3:K3"/>
    <mergeCell ref="F4:K4"/>
    <mergeCell ref="A5:N5"/>
    <mergeCell ref="B6:H6"/>
    <mergeCell ref="I6:J6"/>
    <mergeCell ref="K6:M6"/>
    <mergeCell ref="A7:M7"/>
    <mergeCell ref="E8:I8"/>
    <mergeCell ref="L8:M8"/>
    <mergeCell ref="E9:I9"/>
    <mergeCell ref="E10:I10"/>
    <mergeCell ref="E11:I11"/>
    <mergeCell ref="K11:M11"/>
    <mergeCell ref="E12:I12"/>
    <mergeCell ref="K12:M12"/>
    <mergeCell ref="E13:I13"/>
    <mergeCell ref="K13:M13"/>
    <mergeCell ref="E14:I14"/>
    <mergeCell ref="K14:M14"/>
    <mergeCell ref="E15:I15"/>
    <mergeCell ref="K15:M15"/>
    <mergeCell ref="A17:M17"/>
    <mergeCell ref="A18:L18"/>
    <mergeCell ref="C19:G19"/>
    <mergeCell ref="I19:M19"/>
    <mergeCell ref="L20:M20"/>
    <mergeCell ref="C21:G21"/>
    <mergeCell ref="A23:M23"/>
    <mergeCell ref="A24:M24"/>
    <mergeCell ref="C28:D28"/>
    <mergeCell ref="I28:M28"/>
    <mergeCell ref="J30:M30"/>
    <mergeCell ref="J31:M31"/>
    <mergeCell ref="J34:M34"/>
    <mergeCell ref="J35:M35"/>
    <mergeCell ref="A37:M37"/>
    <mergeCell ref="A42:M42"/>
    <mergeCell ref="A43:E43"/>
    <mergeCell ref="F43:G43"/>
    <mergeCell ref="G44:J44"/>
    <mergeCell ref="G45:J45"/>
    <mergeCell ref="A46:G46"/>
    <mergeCell ref="K46:L46"/>
    <mergeCell ref="A47:B47"/>
    <mergeCell ref="C47:I47"/>
    <mergeCell ref="K47:L47"/>
    <mergeCell ref="A48:I48"/>
    <mergeCell ref="K48:L48"/>
    <mergeCell ref="A50:M50"/>
    <mergeCell ref="A52:L52"/>
    <mergeCell ref="A53:M53"/>
    <mergeCell ref="A54:M54"/>
    <mergeCell ref="A55:M55"/>
    <mergeCell ref="A56:M56"/>
    <mergeCell ref="A57:M57"/>
    <mergeCell ref="A58:M58"/>
    <mergeCell ref="A59:M59"/>
    <mergeCell ref="A60:M60"/>
    <mergeCell ref="A61:M61"/>
    <mergeCell ref="A62:M62"/>
    <mergeCell ref="A63:M63"/>
    <mergeCell ref="A64:M64"/>
    <mergeCell ref="A65:M65"/>
    <mergeCell ref="A66:M66"/>
    <mergeCell ref="A68:M68"/>
    <mergeCell ref="A69:M69"/>
    <mergeCell ref="A70:M70"/>
    <mergeCell ref="H26:H27"/>
    <mergeCell ref="N6:N70"/>
    <mergeCell ref="L2:N3"/>
    <mergeCell ref="L9:M10"/>
    <mergeCell ref="I26:M27"/>
    <mergeCell ref="A38:M40"/>
  </mergeCells>
  <printOptions horizontalCentered="1"/>
  <pageMargins left="0.393700787401575" right="0.393700787401575" top="0.393700787401575" bottom="0.393700787401575" header="0" footer="0"/>
  <pageSetup paperSize="1" scale="65" fitToHeight="5" orientation="portrait"/>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90033"/>
    <pageSetUpPr fitToPage="1"/>
  </sheetPr>
  <dimension ref="A1:O180"/>
  <sheetViews>
    <sheetView showGridLines="0" tabSelected="1" topLeftCell="A67" workbookViewId="0">
      <selection activeCell="E11" sqref="E11:I12"/>
    </sheetView>
  </sheetViews>
  <sheetFormatPr defaultColWidth="11" defaultRowHeight="15.2"/>
  <cols>
    <col min="1" max="2" width="10.4285714285714" style="165" customWidth="1"/>
    <col min="3" max="4" width="9.28571428571429" style="165" customWidth="1"/>
    <col min="5" max="5" width="11" style="165" customWidth="1"/>
    <col min="6" max="8" width="11.4285714285714" style="165"/>
    <col min="9" max="9" width="11.4285714285714" style="165" customWidth="1"/>
    <col min="10" max="10" width="11.4285714285714" style="165"/>
    <col min="11" max="11" width="11.4285714285714" style="165" customWidth="1"/>
    <col min="12" max="12" width="11.4285714285714" style="165"/>
    <col min="13" max="13" width="14.2857142857143" style="165" customWidth="1"/>
    <col min="14" max="14" width="7.71428571428571" style="165" customWidth="1"/>
    <col min="15" max="16" width="11.4285714285714" style="165" customWidth="1"/>
    <col min="17" max="16384" width="11.4285714285714" style="165"/>
  </cols>
  <sheetData>
    <row r="1" s="169" customFormat="1" ht="57.95" customHeight="1" spans="1:14">
      <c r="A1" s="170"/>
      <c r="B1" s="170"/>
      <c r="C1" s="170"/>
      <c r="D1" s="170"/>
      <c r="E1" s="170"/>
      <c r="F1" s="170"/>
      <c r="G1" s="170"/>
      <c r="H1" s="170"/>
      <c r="I1" s="170"/>
      <c r="J1" s="170"/>
      <c r="K1" s="170"/>
      <c r="L1" s="170"/>
      <c r="M1" s="170"/>
      <c r="N1" s="170"/>
    </row>
    <row r="2" s="837" customFormat="1" ht="15" customHeight="1" spans="1:14">
      <c r="A2" s="838"/>
      <c r="B2" s="838"/>
      <c r="C2" s="838"/>
      <c r="D2" s="838"/>
      <c r="E2" s="838"/>
      <c r="F2" s="838"/>
      <c r="G2" s="838"/>
      <c r="H2" s="838"/>
      <c r="I2" s="838"/>
      <c r="J2" s="198"/>
      <c r="K2" s="198"/>
      <c r="L2" s="198"/>
      <c r="M2" s="198"/>
      <c r="N2" s="198"/>
    </row>
    <row r="3" s="837" customFormat="1" ht="15" customHeight="1" spans="1:14">
      <c r="A3" s="839"/>
      <c r="B3" s="839"/>
      <c r="C3" s="839"/>
      <c r="D3" s="839"/>
      <c r="E3" s="839"/>
      <c r="F3" s="241" t="s">
        <v>15</v>
      </c>
      <c r="G3" s="241"/>
      <c r="H3" s="241"/>
      <c r="I3" s="241"/>
      <c r="J3" s="241"/>
      <c r="K3" s="241"/>
      <c r="L3" s="198"/>
      <c r="M3" s="198"/>
      <c r="N3" s="198"/>
    </row>
    <row r="4" ht="30" customHeight="1" spans="1:14">
      <c r="A4" s="840"/>
      <c r="B4" s="840"/>
      <c r="C4" s="840"/>
      <c r="D4" s="840"/>
      <c r="E4" s="840"/>
      <c r="F4" s="242" t="s">
        <v>16</v>
      </c>
      <c r="G4" s="242"/>
      <c r="H4" s="242"/>
      <c r="I4" s="242"/>
      <c r="J4" s="242"/>
      <c r="K4" s="242"/>
      <c r="L4" s="198"/>
      <c r="M4" s="198"/>
      <c r="N4" s="198"/>
    </row>
    <row r="5" ht="36.75" customHeight="1" spans="1:14">
      <c r="A5" s="173" t="s">
        <v>17</v>
      </c>
      <c r="B5" s="174"/>
      <c r="C5" s="174"/>
      <c r="D5" s="174"/>
      <c r="E5" s="174"/>
      <c r="F5" s="174"/>
      <c r="G5" s="174"/>
      <c r="H5" s="174"/>
      <c r="I5" s="174"/>
      <c r="J5" s="174"/>
      <c r="K5" s="174"/>
      <c r="L5" s="174"/>
      <c r="M5" s="174"/>
      <c r="N5" s="300"/>
    </row>
    <row r="6" ht="12.75" customHeight="1" spans="1:14">
      <c r="A6" s="841" t="s">
        <v>18</v>
      </c>
      <c r="B6" s="246" t="str">
        <f>+'DATOS MAESTROS'!B3</f>
        <v>GLASSTECH MEXICO 2025</v>
      </c>
      <c r="C6" s="248"/>
      <c r="D6" s="177"/>
      <c r="E6" s="177"/>
      <c r="F6" s="177"/>
      <c r="G6" s="177"/>
      <c r="H6" s="243"/>
      <c r="I6" s="244" t="s">
        <v>19</v>
      </c>
      <c r="J6" s="256"/>
      <c r="K6" s="257" t="str">
        <f>+'DATOS MAESTROS'!B4</f>
        <v>16 al 18 de julio 2025</v>
      </c>
      <c r="L6" s="258"/>
      <c r="M6" s="258"/>
      <c r="N6" s="886" t="s">
        <v>20</v>
      </c>
    </row>
    <row r="7" ht="17.55" spans="1:14">
      <c r="A7" s="178" t="s">
        <v>21</v>
      </c>
      <c r="B7" s="188"/>
      <c r="C7" s="188"/>
      <c r="D7" s="179"/>
      <c r="E7" s="179"/>
      <c r="F7" s="179"/>
      <c r="G7" s="179"/>
      <c r="H7" s="179"/>
      <c r="I7" s="179"/>
      <c r="J7" s="179"/>
      <c r="K7" s="179"/>
      <c r="L7" s="179"/>
      <c r="M7" s="179"/>
      <c r="N7" s="887"/>
    </row>
    <row r="8" ht="15.95" spans="1:14">
      <c r="A8" s="180" t="s">
        <v>22</v>
      </c>
      <c r="B8" s="744"/>
      <c r="C8" s="181"/>
      <c r="D8" s="181"/>
      <c r="E8" s="182"/>
      <c r="F8" s="182"/>
      <c r="G8" s="182"/>
      <c r="H8" s="182"/>
      <c r="I8" s="182"/>
      <c r="J8" s="186"/>
      <c r="K8" s="186"/>
      <c r="L8" s="259" t="s">
        <v>23</v>
      </c>
      <c r="M8" s="260"/>
      <c r="N8" s="887"/>
    </row>
    <row r="9" spans="1:14">
      <c r="A9" s="183" t="s">
        <v>24</v>
      </c>
      <c r="B9" s="247"/>
      <c r="C9" s="184"/>
      <c r="D9" s="184"/>
      <c r="E9" s="185"/>
      <c r="F9" s="185"/>
      <c r="G9" s="185"/>
      <c r="H9" s="185"/>
      <c r="I9" s="185"/>
      <c r="J9" s="186"/>
      <c r="K9" s="186"/>
      <c r="L9" s="261"/>
      <c r="M9" s="262"/>
      <c r="N9" s="887"/>
    </row>
    <row r="10" ht="15.95" spans="1:14">
      <c r="A10" s="183" t="s">
        <v>25</v>
      </c>
      <c r="B10" s="247"/>
      <c r="C10" s="184"/>
      <c r="D10" s="184"/>
      <c r="E10" s="185"/>
      <c r="F10" s="185"/>
      <c r="G10" s="185"/>
      <c r="H10" s="185"/>
      <c r="I10" s="185"/>
      <c r="J10" s="186"/>
      <c r="K10" s="186"/>
      <c r="L10" s="263"/>
      <c r="M10" s="264"/>
      <c r="N10" s="887"/>
    </row>
    <row r="11" spans="1:14">
      <c r="A11" s="183" t="s">
        <v>26</v>
      </c>
      <c r="B11" s="247"/>
      <c r="C11" s="184"/>
      <c r="D11" s="184"/>
      <c r="E11" s="185"/>
      <c r="F11" s="185"/>
      <c r="G11" s="185"/>
      <c r="H11" s="185"/>
      <c r="I11" s="185"/>
      <c r="J11" s="265" t="s">
        <v>27</v>
      </c>
      <c r="K11" s="266"/>
      <c r="L11" s="266"/>
      <c r="M11" s="266"/>
      <c r="N11" s="887"/>
    </row>
    <row r="12" spans="1:14">
      <c r="A12" s="183" t="s">
        <v>28</v>
      </c>
      <c r="B12" s="247"/>
      <c r="C12" s="184"/>
      <c r="D12" s="184"/>
      <c r="E12" s="185"/>
      <c r="F12" s="185"/>
      <c r="G12" s="185"/>
      <c r="H12" s="185"/>
      <c r="I12" s="185"/>
      <c r="J12" s="265" t="s">
        <v>29</v>
      </c>
      <c r="K12" s="266"/>
      <c r="L12" s="266"/>
      <c r="M12" s="266"/>
      <c r="N12" s="887"/>
    </row>
    <row r="13" spans="1:14">
      <c r="A13" s="183" t="s">
        <v>30</v>
      </c>
      <c r="B13" s="247"/>
      <c r="C13" s="184"/>
      <c r="D13" s="184"/>
      <c r="E13" s="185"/>
      <c r="F13" s="185"/>
      <c r="G13" s="185"/>
      <c r="H13" s="185"/>
      <c r="I13" s="185"/>
      <c r="J13" s="265" t="s">
        <v>31</v>
      </c>
      <c r="K13" s="266"/>
      <c r="L13" s="266"/>
      <c r="M13" s="266"/>
      <c r="N13" s="887"/>
    </row>
    <row r="14" spans="1:14">
      <c r="A14" s="183" t="s">
        <v>32</v>
      </c>
      <c r="B14" s="247"/>
      <c r="C14" s="184"/>
      <c r="D14" s="184"/>
      <c r="E14" s="858"/>
      <c r="F14" s="858"/>
      <c r="G14" s="858"/>
      <c r="H14" s="858"/>
      <c r="I14" s="858"/>
      <c r="J14" s="265" t="s">
        <v>33</v>
      </c>
      <c r="K14" s="266"/>
      <c r="L14" s="266"/>
      <c r="M14" s="266"/>
      <c r="N14" s="887"/>
    </row>
    <row r="15" spans="1:14">
      <c r="A15" s="247" t="s">
        <v>34</v>
      </c>
      <c r="B15" s="247"/>
      <c r="C15" s="184"/>
      <c r="D15" s="184"/>
      <c r="E15" s="185"/>
      <c r="F15" s="185"/>
      <c r="G15" s="185"/>
      <c r="H15" s="185"/>
      <c r="I15" s="185"/>
      <c r="J15" s="267" t="s">
        <v>35</v>
      </c>
      <c r="K15" s="266"/>
      <c r="L15" s="266"/>
      <c r="M15" s="266"/>
      <c r="N15" s="887"/>
    </row>
    <row r="16" spans="1:14">
      <c r="A16" s="184"/>
      <c r="B16" s="184"/>
      <c r="C16" s="184"/>
      <c r="D16" s="184"/>
      <c r="E16" s="186"/>
      <c r="F16" s="186"/>
      <c r="G16" s="186"/>
      <c r="H16" s="186"/>
      <c r="I16" s="186"/>
      <c r="J16" s="184"/>
      <c r="K16" s="184"/>
      <c r="L16" s="184"/>
      <c r="M16" s="186"/>
      <c r="N16" s="887"/>
    </row>
    <row r="17" ht="15" customHeight="1" spans="1:14">
      <c r="A17" s="187" t="s">
        <v>36</v>
      </c>
      <c r="B17" s="188"/>
      <c r="C17" s="188"/>
      <c r="D17" s="188"/>
      <c r="E17" s="188"/>
      <c r="F17" s="188"/>
      <c r="G17" s="188"/>
      <c r="H17" s="188"/>
      <c r="I17" s="188"/>
      <c r="J17" s="188"/>
      <c r="K17" s="188"/>
      <c r="L17" s="188"/>
      <c r="M17" s="188"/>
      <c r="N17" s="887"/>
    </row>
    <row r="18" ht="17.25" customHeight="1" spans="1:14">
      <c r="A18" s="842" t="s">
        <v>37</v>
      </c>
      <c r="B18" s="843"/>
      <c r="C18" s="843"/>
      <c r="D18" s="843"/>
      <c r="E18" s="843"/>
      <c r="F18" s="843"/>
      <c r="G18" s="843"/>
      <c r="H18" s="843"/>
      <c r="I18" s="843"/>
      <c r="J18" s="843"/>
      <c r="K18" s="843"/>
      <c r="L18" s="843"/>
      <c r="M18" s="843"/>
      <c r="N18" s="887"/>
    </row>
    <row r="19" ht="12.75" customHeight="1" spans="1:14">
      <c r="A19" s="192" t="s">
        <v>38</v>
      </c>
      <c r="B19" s="202"/>
      <c r="C19" s="193" t="s">
        <v>39</v>
      </c>
      <c r="D19" s="193"/>
      <c r="E19" s="193"/>
      <c r="F19" s="193"/>
      <c r="G19" s="193"/>
      <c r="H19" s="193" t="s">
        <v>40</v>
      </c>
      <c r="I19" s="193"/>
      <c r="J19" s="193"/>
      <c r="K19" s="193"/>
      <c r="L19" s="193"/>
      <c r="M19" s="193"/>
      <c r="N19" s="887"/>
    </row>
    <row r="20" spans="1:14">
      <c r="A20" s="192"/>
      <c r="B20" s="184"/>
      <c r="C20" s="248" t="s">
        <v>41</v>
      </c>
      <c r="D20" s="186"/>
      <c r="E20" s="186">
        <f>+'DATOS MAESTROS'!B7</f>
        <v>1010071218</v>
      </c>
      <c r="F20" s="186"/>
      <c r="G20" s="245"/>
      <c r="H20" s="248" t="s">
        <v>42</v>
      </c>
      <c r="I20" s="186" t="s">
        <v>43</v>
      </c>
      <c r="J20" s="248"/>
      <c r="K20" s="248"/>
      <c r="L20" s="273"/>
      <c r="M20" s="528"/>
      <c r="N20" s="887"/>
    </row>
    <row r="21" spans="1:14">
      <c r="A21" s="192" t="s">
        <v>44</v>
      </c>
      <c r="B21" s="202"/>
      <c r="C21" s="194" t="s">
        <v>45</v>
      </c>
      <c r="D21" s="194"/>
      <c r="E21" s="195"/>
      <c r="F21" s="195"/>
      <c r="G21" s="195"/>
      <c r="H21" s="248" t="s">
        <v>46</v>
      </c>
      <c r="I21" s="186"/>
      <c r="J21" s="186"/>
      <c r="K21" s="875">
        <f>+'DATOS MAESTROS'!B6</f>
        <v>45847</v>
      </c>
      <c r="L21" s="276"/>
      <c r="M21" s="186"/>
      <c r="N21" s="887"/>
    </row>
    <row r="22" spans="1:14">
      <c r="A22" s="196"/>
      <c r="B22" s="202"/>
      <c r="C22" s="197"/>
      <c r="D22" s="197"/>
      <c r="E22" s="198"/>
      <c r="F22" s="198"/>
      <c r="G22" s="198"/>
      <c r="H22" s="186"/>
      <c r="I22" s="186"/>
      <c r="J22" s="186"/>
      <c r="K22" s="276"/>
      <c r="L22" s="276"/>
      <c r="M22" s="186"/>
      <c r="N22" s="887"/>
    </row>
    <row r="23" ht="16.8" spans="1:14">
      <c r="A23" s="187" t="s">
        <v>47</v>
      </c>
      <c r="B23" s="188"/>
      <c r="C23" s="188"/>
      <c r="D23" s="188"/>
      <c r="E23" s="188"/>
      <c r="F23" s="188"/>
      <c r="G23" s="188"/>
      <c r="H23" s="188"/>
      <c r="I23" s="188"/>
      <c r="J23" s="188"/>
      <c r="K23" s="188"/>
      <c r="L23" s="188"/>
      <c r="M23" s="188"/>
      <c r="N23" s="887"/>
    </row>
    <row r="24" spans="1:14">
      <c r="A24" s="235" t="s">
        <v>48</v>
      </c>
      <c r="B24" s="236"/>
      <c r="C24" s="236"/>
      <c r="D24" s="236"/>
      <c r="E24" s="236"/>
      <c r="F24" s="236"/>
      <c r="G24" s="236"/>
      <c r="H24" s="236"/>
      <c r="I24" s="236"/>
      <c r="J24" s="236"/>
      <c r="K24" s="236"/>
      <c r="L24" s="236"/>
      <c r="M24" s="236"/>
      <c r="N24" s="887"/>
    </row>
    <row r="25" ht="15.95" spans="1:14">
      <c r="A25" s="196" t="s">
        <v>49</v>
      </c>
      <c r="B25" s="202"/>
      <c r="C25" s="186" t="s">
        <v>50</v>
      </c>
      <c r="D25" s="186"/>
      <c r="E25" s="186"/>
      <c r="F25" s="186"/>
      <c r="G25" s="186"/>
      <c r="H25" s="186"/>
      <c r="I25" s="247"/>
      <c r="J25" s="247"/>
      <c r="K25" s="186"/>
      <c r="L25" s="186"/>
      <c r="M25" s="186"/>
      <c r="N25" s="887"/>
    </row>
    <row r="26" spans="1:14">
      <c r="A26" s="201"/>
      <c r="B26" s="746"/>
      <c r="C26" s="202"/>
      <c r="D26" s="202"/>
      <c r="E26" s="203"/>
      <c r="F26" s="203"/>
      <c r="G26" s="184"/>
      <c r="H26" s="249" t="s">
        <v>51</v>
      </c>
      <c r="I26" s="250"/>
      <c r="J26" s="277"/>
      <c r="K26" s="277"/>
      <c r="L26" s="277"/>
      <c r="M26" s="277"/>
      <c r="N26" s="887"/>
    </row>
    <row r="27" ht="15.95" spans="1:14">
      <c r="A27" s="204"/>
      <c r="B27" s="184"/>
      <c r="C27" s="184"/>
      <c r="D27" s="184"/>
      <c r="E27" s="186"/>
      <c r="F27" s="186"/>
      <c r="G27" s="186"/>
      <c r="H27" s="249"/>
      <c r="I27" s="251"/>
      <c r="J27" s="278"/>
      <c r="K27" s="278"/>
      <c r="L27" s="278"/>
      <c r="M27" s="278"/>
      <c r="N27" s="887"/>
    </row>
    <row r="28" ht="12.75" customHeight="1" spans="1:14">
      <c r="A28" s="204"/>
      <c r="B28" s="184"/>
      <c r="C28" s="205" t="s">
        <v>52</v>
      </c>
      <c r="D28" s="205"/>
      <c r="E28" s="186"/>
      <c r="F28" s="186"/>
      <c r="G28" s="186"/>
      <c r="H28" s="186"/>
      <c r="I28" s="252" t="s">
        <v>53</v>
      </c>
      <c r="J28" s="252"/>
      <c r="K28" s="252"/>
      <c r="L28" s="252"/>
      <c r="M28" s="252"/>
      <c r="N28" s="887"/>
    </row>
    <row r="29" ht="12.75" customHeight="1" spans="1:14">
      <c r="A29" s="204"/>
      <c r="B29" s="184"/>
      <c r="C29" s="206" t="s">
        <v>54</v>
      </c>
      <c r="D29" s="207"/>
      <c r="F29" s="209" t="s">
        <v>55</v>
      </c>
      <c r="G29" s="253"/>
      <c r="H29" s="186"/>
      <c r="I29" s="252"/>
      <c r="J29" s="252"/>
      <c r="K29" s="252"/>
      <c r="L29" s="252"/>
      <c r="M29" s="252"/>
      <c r="N29" s="887"/>
    </row>
    <row r="30" spans="1:14">
      <c r="A30" s="208"/>
      <c r="C30" s="209" t="s">
        <v>56</v>
      </c>
      <c r="D30" s="207"/>
      <c r="F30" s="209"/>
      <c r="G30" s="209"/>
      <c r="H30" s="247"/>
      <c r="I30" s="247"/>
      <c r="J30" s="279"/>
      <c r="K30" s="279"/>
      <c r="L30" s="279"/>
      <c r="M30" s="279"/>
      <c r="N30" s="887"/>
    </row>
    <row r="31" ht="15.95" spans="1:14">
      <c r="A31" s="208"/>
      <c r="C31" s="210" t="s">
        <v>57</v>
      </c>
      <c r="D31" s="207"/>
      <c r="F31" s="209" t="s">
        <v>58</v>
      </c>
      <c r="G31" s="253"/>
      <c r="H31" s="186"/>
      <c r="I31" s="186"/>
      <c r="J31" s="280" t="s">
        <v>59</v>
      </c>
      <c r="K31" s="280"/>
      <c r="L31" s="280"/>
      <c r="M31" s="280"/>
      <c r="N31" s="887"/>
    </row>
    <row r="32" spans="1:14">
      <c r="A32" s="208"/>
      <c r="H32" s="186"/>
      <c r="I32" s="186"/>
      <c r="J32" s="281"/>
      <c r="K32" s="281"/>
      <c r="L32" s="281"/>
      <c r="M32" s="281"/>
      <c r="N32" s="887"/>
    </row>
    <row r="33" spans="1:14">
      <c r="A33" s="208"/>
      <c r="C33" s="209"/>
      <c r="D33" s="184"/>
      <c r="F33" s="209"/>
      <c r="G33" s="209"/>
      <c r="H33" s="186"/>
      <c r="I33" s="186"/>
      <c r="J33" s="281"/>
      <c r="K33" s="281"/>
      <c r="L33" s="281"/>
      <c r="M33" s="281"/>
      <c r="N33" s="887"/>
    </row>
    <row r="34" spans="1:14">
      <c r="A34" s="208"/>
      <c r="D34" s="184"/>
      <c r="H34" s="247"/>
      <c r="I34" s="247"/>
      <c r="J34" s="282"/>
      <c r="K34" s="282"/>
      <c r="L34" s="282"/>
      <c r="M34" s="282"/>
      <c r="N34" s="887"/>
    </row>
    <row r="35" spans="1:14">
      <c r="A35" s="211"/>
      <c r="B35" s="209"/>
      <c r="C35" s="184"/>
      <c r="D35" s="184"/>
      <c r="E35" s="168"/>
      <c r="F35" s="168"/>
      <c r="G35" s="168"/>
      <c r="H35" s="168"/>
      <c r="I35" s="168"/>
      <c r="J35" s="283" t="s">
        <v>60</v>
      </c>
      <c r="K35" s="280"/>
      <c r="L35" s="280"/>
      <c r="M35" s="280"/>
      <c r="N35" s="887"/>
    </row>
    <row r="36" spans="1:14">
      <c r="A36" s="212" t="s">
        <v>61</v>
      </c>
      <c r="B36" s="747"/>
      <c r="C36" s="194"/>
      <c r="D36" s="194"/>
      <c r="E36" s="195"/>
      <c r="F36" s="195"/>
      <c r="G36" s="195"/>
      <c r="H36" s="195"/>
      <c r="I36" s="195"/>
      <c r="J36" s="195"/>
      <c r="K36" s="195"/>
      <c r="L36" s="195"/>
      <c r="M36" s="195"/>
      <c r="N36" s="887"/>
    </row>
    <row r="37" ht="16.8" spans="1:14">
      <c r="A37" s="844" t="s">
        <v>62</v>
      </c>
      <c r="B37" s="845"/>
      <c r="C37" s="845"/>
      <c r="D37" s="845"/>
      <c r="E37" s="845"/>
      <c r="F37" s="845"/>
      <c r="G37" s="845"/>
      <c r="H37" s="845"/>
      <c r="I37" s="845"/>
      <c r="J37" s="845"/>
      <c r="K37" s="845"/>
      <c r="L37" s="845"/>
      <c r="M37" s="845"/>
      <c r="N37" s="887"/>
    </row>
    <row r="38" ht="20.25" customHeight="1" spans="1:14">
      <c r="A38" s="217" t="s">
        <v>63</v>
      </c>
      <c r="B38" s="218"/>
      <c r="C38" s="218"/>
      <c r="D38" s="218"/>
      <c r="E38" s="218"/>
      <c r="F38" s="218"/>
      <c r="G38" s="218"/>
      <c r="H38" s="218"/>
      <c r="I38" s="218"/>
      <c r="J38" s="218"/>
      <c r="K38" s="218"/>
      <c r="L38" s="218"/>
      <c r="M38" s="218"/>
      <c r="N38" s="887"/>
    </row>
    <row r="39" ht="30" customHeight="1" spans="1:14">
      <c r="A39" s="217"/>
      <c r="B39" s="218"/>
      <c r="C39" s="218"/>
      <c r="D39" s="218"/>
      <c r="E39" s="218"/>
      <c r="F39" s="218"/>
      <c r="G39" s="218"/>
      <c r="H39" s="218"/>
      <c r="I39" s="218"/>
      <c r="J39" s="218"/>
      <c r="K39" s="218"/>
      <c r="L39" s="218"/>
      <c r="M39" s="218"/>
      <c r="N39" s="887"/>
    </row>
    <row r="40" ht="17.25" customHeight="1" spans="1:14">
      <c r="A40" s="217"/>
      <c r="B40" s="218"/>
      <c r="C40" s="218"/>
      <c r="D40" s="218"/>
      <c r="E40" s="218"/>
      <c r="F40" s="218"/>
      <c r="G40" s="218"/>
      <c r="H40" s="218"/>
      <c r="I40" s="218"/>
      <c r="J40" s="218"/>
      <c r="K40" s="218"/>
      <c r="L40" s="218"/>
      <c r="M40" s="218"/>
      <c r="N40" s="887"/>
    </row>
    <row r="41" spans="1:14">
      <c r="A41" s="600"/>
      <c r="B41" s="194"/>
      <c r="C41" s="194"/>
      <c r="D41" s="194"/>
      <c r="E41" s="195"/>
      <c r="F41" s="195"/>
      <c r="G41" s="195"/>
      <c r="H41" s="195"/>
      <c r="I41" s="195"/>
      <c r="J41" s="195"/>
      <c r="K41" s="195"/>
      <c r="L41" s="195"/>
      <c r="M41" s="195"/>
      <c r="N41" s="887"/>
    </row>
    <row r="42" ht="20.4" spans="1:14">
      <c r="A42" s="750" t="s">
        <v>64</v>
      </c>
      <c r="B42" s="751"/>
      <c r="C42" s="751"/>
      <c r="D42" s="751"/>
      <c r="E42" s="777"/>
      <c r="F42" s="777"/>
      <c r="G42" s="777"/>
      <c r="H42" s="777"/>
      <c r="I42" s="777"/>
      <c r="J42" s="777"/>
      <c r="K42" s="777"/>
      <c r="L42" s="777"/>
      <c r="M42" s="777"/>
      <c r="N42" s="887"/>
    </row>
    <row r="43" ht="30" customHeight="1" spans="1:14">
      <c r="A43" s="846" t="s">
        <v>65</v>
      </c>
      <c r="B43" s="847"/>
      <c r="C43" s="847"/>
      <c r="D43" s="847"/>
      <c r="E43" s="847"/>
      <c r="F43" s="859"/>
      <c r="G43" s="859"/>
      <c r="H43" s="859"/>
      <c r="I43" s="859"/>
      <c r="J43" s="859"/>
      <c r="K43" s="859"/>
      <c r="L43" s="859"/>
      <c r="M43" s="859"/>
      <c r="N43" s="887"/>
    </row>
    <row r="44" ht="21.75" customHeight="1" spans="1:14">
      <c r="A44" s="848" t="s">
        <v>66</v>
      </c>
      <c r="B44" s="849"/>
      <c r="C44" s="849"/>
      <c r="D44" s="849"/>
      <c r="E44" s="860"/>
      <c r="F44" s="849" t="s">
        <v>67</v>
      </c>
      <c r="G44" s="849"/>
      <c r="H44" s="849"/>
      <c r="I44" s="849"/>
      <c r="J44" s="849"/>
      <c r="K44" s="849"/>
      <c r="L44" s="849"/>
      <c r="M44" s="849"/>
      <c r="N44" s="887"/>
    </row>
    <row r="45" ht="41" spans="1:14">
      <c r="A45" s="754" t="str">
        <f>+'DATOS MAESTROS'!B8</f>
        <v>N/A</v>
      </c>
      <c r="B45" s="755" t="str">
        <f>+'DATOS MAESTROS'!B9</f>
        <v>N/A</v>
      </c>
      <c r="C45" s="756">
        <f>+'DATOS MAESTROS'!B10</f>
        <v>45854</v>
      </c>
      <c r="D45" s="756">
        <f>+'DATOS MAESTROS'!B11</f>
        <v>45855</v>
      </c>
      <c r="E45" s="756">
        <f>+'DATOS MAESTROS'!B12</f>
        <v>45856</v>
      </c>
      <c r="F45" s="861" t="s">
        <v>68</v>
      </c>
      <c r="G45" s="862" t="s">
        <v>69</v>
      </c>
      <c r="H45" s="861"/>
      <c r="I45" s="280"/>
      <c r="J45" s="876"/>
      <c r="K45" s="877" t="s">
        <v>70</v>
      </c>
      <c r="L45" s="717" t="s">
        <v>71</v>
      </c>
      <c r="M45" s="147" t="s">
        <v>72</v>
      </c>
      <c r="N45" s="887"/>
    </row>
    <row r="46" ht="30.75" customHeight="1" spans="1:15">
      <c r="A46" s="850"/>
      <c r="B46" s="851"/>
      <c r="C46" s="852"/>
      <c r="D46" s="852"/>
      <c r="E46" s="852"/>
      <c r="F46" s="863">
        <f t="shared" ref="F46:F56" si="0">SUM(A46:E46)</f>
        <v>0</v>
      </c>
      <c r="G46" s="864" t="s">
        <v>73</v>
      </c>
      <c r="H46" s="865"/>
      <c r="I46" s="865"/>
      <c r="J46" s="878"/>
      <c r="K46" s="879" t="s">
        <v>74</v>
      </c>
      <c r="L46" s="827">
        <v>1005</v>
      </c>
      <c r="M46" s="832">
        <f t="shared" ref="M46:M56" si="1">+L46*F46</f>
        <v>0</v>
      </c>
      <c r="N46" s="887"/>
      <c r="O46" s="888"/>
    </row>
    <row r="47" ht="31.5" customHeight="1" spans="1:15">
      <c r="A47" s="850"/>
      <c r="B47" s="851"/>
      <c r="C47" s="852"/>
      <c r="D47" s="852"/>
      <c r="E47" s="852"/>
      <c r="F47" s="863">
        <f t="shared" si="0"/>
        <v>0</v>
      </c>
      <c r="G47" s="864" t="s">
        <v>75</v>
      </c>
      <c r="H47" s="865"/>
      <c r="I47" s="865"/>
      <c r="J47" s="878"/>
      <c r="K47" s="880" t="s">
        <v>76</v>
      </c>
      <c r="L47" s="827">
        <v>1005</v>
      </c>
      <c r="M47" s="832">
        <f t="shared" si="1"/>
        <v>0</v>
      </c>
      <c r="N47" s="887"/>
      <c r="O47" s="888"/>
    </row>
    <row r="48" ht="12.75" customHeight="1" spans="1:15">
      <c r="A48" s="850"/>
      <c r="B48" s="851"/>
      <c r="C48" s="852"/>
      <c r="D48" s="852"/>
      <c r="E48" s="852"/>
      <c r="F48" s="863">
        <f t="shared" si="0"/>
        <v>0</v>
      </c>
      <c r="G48" s="864" t="s">
        <v>77</v>
      </c>
      <c r="H48" s="865"/>
      <c r="I48" s="865"/>
      <c r="J48" s="878"/>
      <c r="K48" s="880" t="s">
        <v>76</v>
      </c>
      <c r="L48" s="827">
        <v>870</v>
      </c>
      <c r="M48" s="832">
        <f t="shared" si="1"/>
        <v>0</v>
      </c>
      <c r="N48" s="887"/>
      <c r="O48" s="888"/>
    </row>
    <row r="49" ht="12.75" customHeight="1" spans="1:15">
      <c r="A49" s="850"/>
      <c r="B49" s="851"/>
      <c r="C49" s="852"/>
      <c r="D49" s="852"/>
      <c r="E49" s="852"/>
      <c r="F49" s="863">
        <f t="shared" si="0"/>
        <v>0</v>
      </c>
      <c r="G49" s="864" t="s">
        <v>78</v>
      </c>
      <c r="H49" s="865"/>
      <c r="I49" s="865"/>
      <c r="J49" s="878"/>
      <c r="K49" s="880" t="s">
        <v>79</v>
      </c>
      <c r="L49" s="827">
        <v>950</v>
      </c>
      <c r="M49" s="832">
        <f t="shared" si="1"/>
        <v>0</v>
      </c>
      <c r="N49" s="887"/>
      <c r="O49" s="888"/>
    </row>
    <row r="50" ht="12.75" customHeight="1" spans="1:15">
      <c r="A50" s="850"/>
      <c r="B50" s="851"/>
      <c r="C50" s="852"/>
      <c r="D50" s="852"/>
      <c r="E50" s="852"/>
      <c r="F50" s="863">
        <f t="shared" si="0"/>
        <v>0</v>
      </c>
      <c r="G50" s="864" t="s">
        <v>80</v>
      </c>
      <c r="H50" s="865"/>
      <c r="I50" s="865"/>
      <c r="J50" s="881"/>
      <c r="K50" s="880" t="s">
        <v>81</v>
      </c>
      <c r="L50" s="827">
        <v>835</v>
      </c>
      <c r="M50" s="832">
        <f t="shared" si="1"/>
        <v>0</v>
      </c>
      <c r="N50" s="887"/>
      <c r="O50" s="888"/>
    </row>
    <row r="51" ht="12.75" customHeight="1" spans="1:15">
      <c r="A51" s="850"/>
      <c r="B51" s="851"/>
      <c r="C51" s="852"/>
      <c r="D51" s="852"/>
      <c r="E51" s="852"/>
      <c r="F51" s="863">
        <f t="shared" si="0"/>
        <v>0</v>
      </c>
      <c r="G51" s="864" t="s">
        <v>82</v>
      </c>
      <c r="H51" s="865"/>
      <c r="I51" s="865"/>
      <c r="J51" s="881"/>
      <c r="K51" s="880" t="s">
        <v>83</v>
      </c>
      <c r="L51" s="827">
        <v>805</v>
      </c>
      <c r="M51" s="832">
        <f t="shared" si="1"/>
        <v>0</v>
      </c>
      <c r="N51" s="887"/>
      <c r="O51" s="888"/>
    </row>
    <row r="52" ht="12.75" customHeight="1" spans="1:15">
      <c r="A52" s="850"/>
      <c r="B52" s="851"/>
      <c r="C52" s="852"/>
      <c r="D52" s="852"/>
      <c r="E52" s="852"/>
      <c r="F52" s="863">
        <f t="shared" si="0"/>
        <v>0</v>
      </c>
      <c r="G52" s="864" t="s">
        <v>82</v>
      </c>
      <c r="H52" s="865"/>
      <c r="I52" s="865"/>
      <c r="J52" s="881"/>
      <c r="K52" s="880" t="s">
        <v>84</v>
      </c>
      <c r="L52" s="827">
        <v>2520</v>
      </c>
      <c r="M52" s="832">
        <f t="shared" si="1"/>
        <v>0</v>
      </c>
      <c r="N52" s="887"/>
      <c r="O52" s="888"/>
    </row>
    <row r="53" ht="12.75" customHeight="1" spans="1:15">
      <c r="A53" s="850"/>
      <c r="B53" s="851"/>
      <c r="C53" s="852"/>
      <c r="D53" s="852"/>
      <c r="E53" s="852"/>
      <c r="F53" s="863">
        <f t="shared" si="0"/>
        <v>0</v>
      </c>
      <c r="G53" s="864" t="s">
        <v>82</v>
      </c>
      <c r="H53" s="865"/>
      <c r="I53" s="865"/>
      <c r="J53" s="881"/>
      <c r="K53" s="880" t="s">
        <v>85</v>
      </c>
      <c r="L53" s="827">
        <v>4220</v>
      </c>
      <c r="M53" s="832">
        <f t="shared" si="1"/>
        <v>0</v>
      </c>
      <c r="N53" s="887"/>
      <c r="O53" s="888"/>
    </row>
    <row r="54" ht="12.75" customHeight="1" spans="1:15">
      <c r="A54" s="850"/>
      <c r="B54" s="851"/>
      <c r="C54" s="852"/>
      <c r="D54" s="852"/>
      <c r="E54" s="852"/>
      <c r="F54" s="863">
        <f t="shared" si="0"/>
        <v>0</v>
      </c>
      <c r="G54" s="864" t="s">
        <v>86</v>
      </c>
      <c r="H54" s="865"/>
      <c r="I54" s="865"/>
      <c r="J54" s="881"/>
      <c r="K54" s="880" t="s">
        <v>87</v>
      </c>
      <c r="L54" s="827">
        <v>1695</v>
      </c>
      <c r="M54" s="832">
        <f t="shared" si="1"/>
        <v>0</v>
      </c>
      <c r="N54" s="887"/>
      <c r="O54" s="888"/>
    </row>
    <row r="55" ht="12.75" customHeight="1" spans="1:15">
      <c r="A55" s="850"/>
      <c r="B55" s="851"/>
      <c r="C55" s="852"/>
      <c r="D55" s="852"/>
      <c r="E55" s="852"/>
      <c r="F55" s="863">
        <f t="shared" si="0"/>
        <v>0</v>
      </c>
      <c r="G55" s="864" t="s">
        <v>88</v>
      </c>
      <c r="H55" s="865"/>
      <c r="I55" s="865"/>
      <c r="J55" s="881"/>
      <c r="K55" s="880" t="s">
        <v>89</v>
      </c>
      <c r="L55" s="827">
        <v>1910</v>
      </c>
      <c r="M55" s="832">
        <f t="shared" si="1"/>
        <v>0</v>
      </c>
      <c r="N55" s="887"/>
      <c r="O55" s="888"/>
    </row>
    <row r="56" ht="12.75" customHeight="1" spans="1:15">
      <c r="A56" s="850"/>
      <c r="B56" s="851"/>
      <c r="C56" s="852"/>
      <c r="D56" s="852"/>
      <c r="E56" s="852"/>
      <c r="F56" s="863">
        <f t="shared" si="0"/>
        <v>0</v>
      </c>
      <c r="G56" s="864" t="s">
        <v>90</v>
      </c>
      <c r="H56" s="865"/>
      <c r="I56" s="865"/>
      <c r="J56" s="881"/>
      <c r="K56" s="880" t="s">
        <v>91</v>
      </c>
      <c r="L56" s="827">
        <v>1040</v>
      </c>
      <c r="M56" s="832">
        <f t="shared" si="1"/>
        <v>0</v>
      </c>
      <c r="N56" s="887"/>
      <c r="O56" s="888"/>
    </row>
    <row r="57" ht="12.75" customHeight="1" spans="1:15">
      <c r="A57" s="853"/>
      <c r="B57" s="854"/>
      <c r="C57" s="855"/>
      <c r="D57" s="855"/>
      <c r="E57" s="866"/>
      <c r="F57" s="867"/>
      <c r="G57" s="868"/>
      <c r="H57" s="868"/>
      <c r="I57" s="868"/>
      <c r="J57" s="868"/>
      <c r="K57" s="882"/>
      <c r="L57" s="883" t="s">
        <v>92</v>
      </c>
      <c r="M57" s="889">
        <f>SUM(M46:M56)</f>
        <v>0</v>
      </c>
      <c r="N57" s="887"/>
      <c r="O57" s="888"/>
    </row>
    <row r="58" ht="18" customHeight="1" spans="1:14">
      <c r="A58" s="856" t="s">
        <v>66</v>
      </c>
      <c r="B58" s="857"/>
      <c r="C58" s="857"/>
      <c r="D58" s="857"/>
      <c r="E58" s="869"/>
      <c r="F58" s="870" t="s">
        <v>93</v>
      </c>
      <c r="G58" s="849"/>
      <c r="H58" s="849"/>
      <c r="I58" s="849"/>
      <c r="J58" s="849"/>
      <c r="K58" s="849"/>
      <c r="L58" s="849"/>
      <c r="M58" s="890"/>
      <c r="N58" s="887"/>
    </row>
    <row r="59" ht="41" spans="1:14">
      <c r="A59" s="754" t="str">
        <f>+$A$45</f>
        <v>N/A</v>
      </c>
      <c r="B59" s="755" t="str">
        <f>+$B$45</f>
        <v>N/A</v>
      </c>
      <c r="C59" s="756">
        <f>+$C$45</f>
        <v>45854</v>
      </c>
      <c r="D59" s="756">
        <f>+$D$45</f>
        <v>45855</v>
      </c>
      <c r="E59" s="756">
        <f>+$E$45</f>
        <v>45856</v>
      </c>
      <c r="F59" s="861" t="s">
        <v>68</v>
      </c>
      <c r="G59" s="871" t="s">
        <v>69</v>
      </c>
      <c r="H59" s="872"/>
      <c r="I59" s="872"/>
      <c r="J59" s="872"/>
      <c r="K59" s="884"/>
      <c r="L59" s="717" t="s">
        <v>71</v>
      </c>
      <c r="M59" s="147" t="s">
        <v>72</v>
      </c>
      <c r="N59" s="887"/>
    </row>
    <row r="60" ht="42" customHeight="1" spans="1:15">
      <c r="A60" s="850"/>
      <c r="B60" s="851"/>
      <c r="C60" s="852"/>
      <c r="D60" s="852"/>
      <c r="E60" s="852"/>
      <c r="F60" s="863">
        <f t="shared" ref="F60:F67" si="2">SUM(A60:E60)</f>
        <v>0</v>
      </c>
      <c r="G60" s="873" t="s">
        <v>94</v>
      </c>
      <c r="H60" s="874"/>
      <c r="I60" s="874"/>
      <c r="J60" s="874"/>
      <c r="K60" s="885"/>
      <c r="L60" s="827">
        <v>2290</v>
      </c>
      <c r="M60" s="832">
        <f t="shared" ref="M60:M67" si="3">+L60*F60</f>
        <v>0</v>
      </c>
      <c r="N60" s="887"/>
      <c r="O60" s="888"/>
    </row>
    <row r="61" ht="28.5" customHeight="1" spans="1:15">
      <c r="A61" s="850"/>
      <c r="B61" s="851"/>
      <c r="C61" s="852"/>
      <c r="D61" s="852"/>
      <c r="E61" s="852"/>
      <c r="F61" s="863">
        <f t="shared" si="2"/>
        <v>0</v>
      </c>
      <c r="G61" s="873" t="s">
        <v>95</v>
      </c>
      <c r="H61" s="874"/>
      <c r="I61" s="874"/>
      <c r="J61" s="874"/>
      <c r="K61" s="885"/>
      <c r="L61" s="827">
        <v>1240</v>
      </c>
      <c r="M61" s="832">
        <f t="shared" si="3"/>
        <v>0</v>
      </c>
      <c r="N61" s="887"/>
      <c r="O61" s="888"/>
    </row>
    <row r="62" ht="54" customHeight="1" spans="1:15">
      <c r="A62" s="850"/>
      <c r="B62" s="851"/>
      <c r="C62" s="852"/>
      <c r="D62" s="852"/>
      <c r="E62" s="852"/>
      <c r="F62" s="863">
        <f t="shared" si="2"/>
        <v>0</v>
      </c>
      <c r="G62" s="873" t="s">
        <v>96</v>
      </c>
      <c r="H62" s="874"/>
      <c r="I62" s="874"/>
      <c r="J62" s="874"/>
      <c r="K62" s="885"/>
      <c r="L62" s="827">
        <v>2450</v>
      </c>
      <c r="M62" s="832">
        <f t="shared" si="3"/>
        <v>0</v>
      </c>
      <c r="N62" s="887"/>
      <c r="O62" s="888"/>
    </row>
    <row r="63" ht="51" customHeight="1" spans="1:15">
      <c r="A63" s="850"/>
      <c r="B63" s="851"/>
      <c r="C63" s="852"/>
      <c r="D63" s="852"/>
      <c r="E63" s="852"/>
      <c r="F63" s="863">
        <f t="shared" si="2"/>
        <v>0</v>
      </c>
      <c r="G63" s="873" t="s">
        <v>97</v>
      </c>
      <c r="H63" s="874"/>
      <c r="I63" s="874"/>
      <c r="J63" s="874"/>
      <c r="K63" s="885"/>
      <c r="L63" s="827">
        <v>3850</v>
      </c>
      <c r="M63" s="832">
        <f t="shared" si="3"/>
        <v>0</v>
      </c>
      <c r="N63" s="887"/>
      <c r="O63" s="888"/>
    </row>
    <row r="64" ht="52.5" customHeight="1" spans="1:15">
      <c r="A64" s="850"/>
      <c r="B64" s="851"/>
      <c r="C64" s="852"/>
      <c r="D64" s="852"/>
      <c r="E64" s="852"/>
      <c r="F64" s="863">
        <f t="shared" si="2"/>
        <v>0</v>
      </c>
      <c r="G64" s="873" t="s">
        <v>98</v>
      </c>
      <c r="H64" s="874"/>
      <c r="I64" s="874"/>
      <c r="J64" s="874"/>
      <c r="K64" s="885"/>
      <c r="L64" s="827">
        <v>3795</v>
      </c>
      <c r="M64" s="832">
        <f t="shared" si="3"/>
        <v>0</v>
      </c>
      <c r="N64" s="887"/>
      <c r="O64" s="888"/>
    </row>
    <row r="65" ht="63.75" customHeight="1" spans="1:15">
      <c r="A65" s="850"/>
      <c r="B65" s="851"/>
      <c r="C65" s="852"/>
      <c r="D65" s="852"/>
      <c r="E65" s="852"/>
      <c r="F65" s="863">
        <f t="shared" si="2"/>
        <v>0</v>
      </c>
      <c r="G65" s="873" t="s">
        <v>99</v>
      </c>
      <c r="H65" s="874"/>
      <c r="I65" s="874"/>
      <c r="J65" s="874"/>
      <c r="K65" s="885"/>
      <c r="L65" s="827">
        <v>3820</v>
      </c>
      <c r="M65" s="832">
        <f t="shared" si="3"/>
        <v>0</v>
      </c>
      <c r="N65" s="887"/>
      <c r="O65" s="888"/>
    </row>
    <row r="66" ht="102.75" customHeight="1" spans="1:15">
      <c r="A66" s="850"/>
      <c r="B66" s="851"/>
      <c r="C66" s="852"/>
      <c r="D66" s="852"/>
      <c r="E66" s="852"/>
      <c r="F66" s="863">
        <f t="shared" si="2"/>
        <v>0</v>
      </c>
      <c r="G66" s="873" t="s">
        <v>100</v>
      </c>
      <c r="H66" s="874"/>
      <c r="I66" s="874"/>
      <c r="J66" s="874"/>
      <c r="K66" s="885"/>
      <c r="L66" s="827">
        <v>3900</v>
      </c>
      <c r="M66" s="832">
        <f t="shared" si="3"/>
        <v>0</v>
      </c>
      <c r="N66" s="887"/>
      <c r="O66" s="888"/>
    </row>
    <row r="67" ht="66" customHeight="1" spans="1:15">
      <c r="A67" s="850"/>
      <c r="B67" s="851"/>
      <c r="C67" s="852"/>
      <c r="D67" s="852"/>
      <c r="E67" s="852"/>
      <c r="F67" s="863">
        <f t="shared" si="2"/>
        <v>0</v>
      </c>
      <c r="G67" s="873" t="s">
        <v>101</v>
      </c>
      <c r="H67" s="874"/>
      <c r="I67" s="874"/>
      <c r="J67" s="874"/>
      <c r="K67" s="885"/>
      <c r="L67" s="827">
        <v>4850</v>
      </c>
      <c r="M67" s="832">
        <f t="shared" si="3"/>
        <v>0</v>
      </c>
      <c r="N67" s="887"/>
      <c r="O67" s="888"/>
    </row>
    <row r="68" ht="16" spans="1:15">
      <c r="A68" s="891"/>
      <c r="B68" s="892"/>
      <c r="C68" s="893"/>
      <c r="D68" s="893"/>
      <c r="E68" s="854"/>
      <c r="F68" s="905"/>
      <c r="G68" s="906"/>
      <c r="H68" s="906"/>
      <c r="I68" s="906"/>
      <c r="J68" s="906"/>
      <c r="K68" s="906"/>
      <c r="L68" s="924" t="s">
        <v>92</v>
      </c>
      <c r="M68" s="924">
        <f>SUM(M60:M67)</f>
        <v>0</v>
      </c>
      <c r="N68" s="887"/>
      <c r="O68" s="888"/>
    </row>
    <row r="69" ht="22.5" customHeight="1" spans="1:14">
      <c r="A69" s="856" t="s">
        <v>66</v>
      </c>
      <c r="B69" s="857"/>
      <c r="C69" s="857"/>
      <c r="D69" s="857"/>
      <c r="E69" s="869"/>
      <c r="F69" s="849" t="s">
        <v>102</v>
      </c>
      <c r="G69" s="849"/>
      <c r="H69" s="849"/>
      <c r="I69" s="849"/>
      <c r="J69" s="849"/>
      <c r="K69" s="849"/>
      <c r="L69" s="849"/>
      <c r="M69" s="849"/>
      <c r="N69" s="887"/>
    </row>
    <row r="70" ht="41" spans="1:14">
      <c r="A70" s="754" t="str">
        <f>+$A$45</f>
        <v>N/A</v>
      </c>
      <c r="B70" s="755" t="str">
        <f>+$B$45</f>
        <v>N/A</v>
      </c>
      <c r="C70" s="756">
        <f>+$C$45</f>
        <v>45854</v>
      </c>
      <c r="D70" s="756">
        <f>+$D$45</f>
        <v>45855</v>
      </c>
      <c r="E70" s="756">
        <f>+$E$45</f>
        <v>45856</v>
      </c>
      <c r="F70" s="861" t="s">
        <v>68</v>
      </c>
      <c r="G70" s="862" t="s">
        <v>69</v>
      </c>
      <c r="H70" s="861"/>
      <c r="I70" s="280"/>
      <c r="J70" s="876"/>
      <c r="K70" s="226" t="s">
        <v>103</v>
      </c>
      <c r="L70" s="717" t="s">
        <v>71</v>
      </c>
      <c r="M70" s="147" t="s">
        <v>72</v>
      </c>
      <c r="N70" s="887"/>
    </row>
    <row r="71" ht="12.75" customHeight="1" spans="1:15">
      <c r="A71" s="850"/>
      <c r="B71" s="851"/>
      <c r="C71" s="852"/>
      <c r="D71" s="852"/>
      <c r="E71" s="852"/>
      <c r="F71" s="863">
        <f t="shared" ref="F71:F80" si="4">SUM(A71:E71)</f>
        <v>0</v>
      </c>
      <c r="G71" s="907" t="s">
        <v>104</v>
      </c>
      <c r="H71" s="908"/>
      <c r="I71" s="908"/>
      <c r="J71" s="925"/>
      <c r="K71" s="879" t="s">
        <v>105</v>
      </c>
      <c r="L71" s="827">
        <v>1420</v>
      </c>
      <c r="M71" s="832">
        <f t="shared" ref="M71:M80" si="5">+L71*F71</f>
        <v>0</v>
      </c>
      <c r="N71" s="887"/>
      <c r="O71" s="888"/>
    </row>
    <row r="72" ht="12.75" customHeight="1" spans="1:15">
      <c r="A72" s="850"/>
      <c r="B72" s="851"/>
      <c r="C72" s="852"/>
      <c r="D72" s="852"/>
      <c r="E72" s="852"/>
      <c r="F72" s="863">
        <f t="shared" si="4"/>
        <v>0</v>
      </c>
      <c r="G72" s="907" t="s">
        <v>106</v>
      </c>
      <c r="H72" s="908"/>
      <c r="I72" s="908"/>
      <c r="J72" s="925"/>
      <c r="K72" s="879" t="s">
        <v>105</v>
      </c>
      <c r="L72" s="827">
        <v>1420</v>
      </c>
      <c r="M72" s="832">
        <f t="shared" si="5"/>
        <v>0</v>
      </c>
      <c r="N72" s="887"/>
      <c r="O72" s="888"/>
    </row>
    <row r="73" ht="12.75" customHeight="1" spans="1:15">
      <c r="A73" s="850"/>
      <c r="B73" s="851"/>
      <c r="C73" s="852"/>
      <c r="D73" s="852"/>
      <c r="E73" s="852"/>
      <c r="F73" s="863">
        <f t="shared" si="4"/>
        <v>0</v>
      </c>
      <c r="G73" s="907" t="s">
        <v>107</v>
      </c>
      <c r="H73" s="908"/>
      <c r="I73" s="908"/>
      <c r="J73" s="925"/>
      <c r="K73" s="879" t="s">
        <v>105</v>
      </c>
      <c r="L73" s="827">
        <v>1420</v>
      </c>
      <c r="M73" s="832">
        <f t="shared" si="5"/>
        <v>0</v>
      </c>
      <c r="N73" s="887"/>
      <c r="O73" s="888"/>
    </row>
    <row r="74" ht="16.5" customHeight="1" spans="1:15">
      <c r="A74" s="850"/>
      <c r="B74" s="851"/>
      <c r="C74" s="852"/>
      <c r="D74" s="852"/>
      <c r="E74" s="852"/>
      <c r="F74" s="863">
        <f t="shared" si="4"/>
        <v>0</v>
      </c>
      <c r="G74" s="907" t="s">
        <v>108</v>
      </c>
      <c r="H74" s="908"/>
      <c r="I74" s="908"/>
      <c r="J74" s="925"/>
      <c r="K74" s="879" t="s">
        <v>105</v>
      </c>
      <c r="L74" s="827">
        <v>1420</v>
      </c>
      <c r="M74" s="832">
        <f t="shared" si="5"/>
        <v>0</v>
      </c>
      <c r="N74" s="887"/>
      <c r="O74" s="888"/>
    </row>
    <row r="75" ht="12.75" customHeight="1" spans="1:15">
      <c r="A75" s="850"/>
      <c r="B75" s="851"/>
      <c r="C75" s="852"/>
      <c r="D75" s="852"/>
      <c r="E75" s="852"/>
      <c r="F75" s="863">
        <f t="shared" si="4"/>
        <v>0</v>
      </c>
      <c r="G75" s="907" t="s">
        <v>109</v>
      </c>
      <c r="H75" s="908"/>
      <c r="I75" s="908"/>
      <c r="J75" s="925"/>
      <c r="K75" s="879" t="s">
        <v>105</v>
      </c>
      <c r="L75" s="827">
        <v>1420</v>
      </c>
      <c r="M75" s="832">
        <f t="shared" si="5"/>
        <v>0</v>
      </c>
      <c r="N75" s="887"/>
      <c r="O75" s="888"/>
    </row>
    <row r="76" ht="17.25" customHeight="1" spans="1:15">
      <c r="A76" s="850"/>
      <c r="B76" s="851"/>
      <c r="C76" s="852"/>
      <c r="D76" s="852"/>
      <c r="E76" s="852"/>
      <c r="F76" s="863">
        <f t="shared" si="4"/>
        <v>0</v>
      </c>
      <c r="G76" s="907" t="s">
        <v>110</v>
      </c>
      <c r="H76" s="908"/>
      <c r="I76" s="908"/>
      <c r="J76" s="925"/>
      <c r="K76" s="879" t="s">
        <v>76</v>
      </c>
      <c r="L76" s="827">
        <v>1520</v>
      </c>
      <c r="M76" s="832">
        <f t="shared" si="5"/>
        <v>0</v>
      </c>
      <c r="N76" s="887"/>
      <c r="O76" s="888"/>
    </row>
    <row r="77" ht="13.5" customHeight="1" spans="1:15">
      <c r="A77" s="850"/>
      <c r="B77" s="851"/>
      <c r="C77" s="852"/>
      <c r="D77" s="852"/>
      <c r="E77" s="852"/>
      <c r="F77" s="863">
        <f t="shared" si="4"/>
        <v>0</v>
      </c>
      <c r="G77" s="907" t="s">
        <v>111</v>
      </c>
      <c r="H77" s="908"/>
      <c r="I77" s="908"/>
      <c r="J77" s="925"/>
      <c r="K77" s="879" t="s">
        <v>76</v>
      </c>
      <c r="L77" s="827">
        <v>1880</v>
      </c>
      <c r="M77" s="832">
        <f t="shared" si="5"/>
        <v>0</v>
      </c>
      <c r="N77" s="887"/>
      <c r="O77" s="888"/>
    </row>
    <row r="78" ht="16" spans="1:15">
      <c r="A78" s="850"/>
      <c r="B78" s="851"/>
      <c r="C78" s="852"/>
      <c r="D78" s="852"/>
      <c r="E78" s="852"/>
      <c r="F78" s="863">
        <f t="shared" si="4"/>
        <v>0</v>
      </c>
      <c r="G78" s="907" t="s">
        <v>112</v>
      </c>
      <c r="H78" s="908"/>
      <c r="I78" s="908"/>
      <c r="J78" s="925"/>
      <c r="K78" s="879" t="s">
        <v>76</v>
      </c>
      <c r="L78" s="827">
        <v>1525</v>
      </c>
      <c r="M78" s="832">
        <f t="shared" si="5"/>
        <v>0</v>
      </c>
      <c r="N78" s="887"/>
      <c r="O78" s="888"/>
    </row>
    <row r="79" ht="27.75" customHeight="1" spans="1:15">
      <c r="A79" s="850"/>
      <c r="B79" s="851"/>
      <c r="C79" s="852"/>
      <c r="D79" s="852"/>
      <c r="E79" s="852"/>
      <c r="F79" s="863">
        <f t="shared" si="4"/>
        <v>0</v>
      </c>
      <c r="G79" s="907" t="s">
        <v>113</v>
      </c>
      <c r="H79" s="908"/>
      <c r="I79" s="908"/>
      <c r="J79" s="925"/>
      <c r="K79" s="879" t="s">
        <v>76</v>
      </c>
      <c r="L79" s="827">
        <v>1525</v>
      </c>
      <c r="M79" s="832">
        <f t="shared" si="5"/>
        <v>0</v>
      </c>
      <c r="N79" s="887"/>
      <c r="O79" s="888"/>
    </row>
    <row r="80" ht="54" customHeight="1" spans="1:15">
      <c r="A80" s="850"/>
      <c r="B80" s="851"/>
      <c r="C80" s="852"/>
      <c r="D80" s="852"/>
      <c r="E80" s="852"/>
      <c r="F80" s="841">
        <f t="shared" si="4"/>
        <v>0</v>
      </c>
      <c r="G80" s="909" t="s">
        <v>114</v>
      </c>
      <c r="H80" s="909"/>
      <c r="I80" s="909"/>
      <c r="J80" s="909"/>
      <c r="K80" s="879" t="s">
        <v>115</v>
      </c>
      <c r="L80" s="827">
        <v>1575</v>
      </c>
      <c r="M80" s="832">
        <f t="shared" si="5"/>
        <v>0</v>
      </c>
      <c r="N80" s="887"/>
      <c r="O80" s="888"/>
    </row>
    <row r="81" ht="16" spans="1:15">
      <c r="A81" s="894"/>
      <c r="B81" s="895"/>
      <c r="C81" s="896"/>
      <c r="D81" s="896"/>
      <c r="E81" s="896"/>
      <c r="F81" s="910"/>
      <c r="G81" s="911"/>
      <c r="H81" s="911"/>
      <c r="I81" s="911"/>
      <c r="J81" s="911"/>
      <c r="K81" s="926"/>
      <c r="L81" s="883" t="s">
        <v>92</v>
      </c>
      <c r="M81" s="889">
        <f>SUM(M71:M80)</f>
        <v>0</v>
      </c>
      <c r="N81" s="887"/>
      <c r="O81" s="888"/>
    </row>
    <row r="82" ht="18" customHeight="1" spans="1:14">
      <c r="A82" s="856" t="s">
        <v>66</v>
      </c>
      <c r="B82" s="857"/>
      <c r="C82" s="857"/>
      <c r="D82" s="857"/>
      <c r="E82" s="869"/>
      <c r="F82" s="870" t="s">
        <v>116</v>
      </c>
      <c r="G82" s="849"/>
      <c r="H82" s="849"/>
      <c r="I82" s="849"/>
      <c r="J82" s="849"/>
      <c r="K82" s="849"/>
      <c r="L82" s="849"/>
      <c r="M82" s="849"/>
      <c r="N82" s="887"/>
    </row>
    <row r="83" ht="41" spans="1:14">
      <c r="A83" s="754" t="str">
        <f>+$A$45</f>
        <v>N/A</v>
      </c>
      <c r="B83" s="755" t="str">
        <f>+$B$45</f>
        <v>N/A</v>
      </c>
      <c r="C83" s="756">
        <f>+$C$45</f>
        <v>45854</v>
      </c>
      <c r="D83" s="756">
        <f>+$D$45</f>
        <v>45855</v>
      </c>
      <c r="E83" s="756">
        <f>+$E$45</f>
        <v>45856</v>
      </c>
      <c r="F83" s="861" t="s">
        <v>68</v>
      </c>
      <c r="G83" s="862" t="s">
        <v>69</v>
      </c>
      <c r="H83" s="861"/>
      <c r="I83" s="280"/>
      <c r="J83" s="876"/>
      <c r="K83" s="226" t="s">
        <v>103</v>
      </c>
      <c r="L83" s="717" t="s">
        <v>71</v>
      </c>
      <c r="M83" s="147" t="s">
        <v>72</v>
      </c>
      <c r="N83" s="887"/>
    </row>
    <row r="84" ht="32.25" customHeight="1" spans="1:15">
      <c r="A84" s="897"/>
      <c r="B84" s="898"/>
      <c r="C84" s="344"/>
      <c r="D84" s="344"/>
      <c r="E84" s="344"/>
      <c r="F84" s="863">
        <f t="shared" ref="F84:F93" si="6">SUM(A84:E84)</f>
        <v>0</v>
      </c>
      <c r="G84" s="907" t="s">
        <v>117</v>
      </c>
      <c r="H84" s="908"/>
      <c r="I84" s="908"/>
      <c r="J84" s="925"/>
      <c r="K84" s="879" t="s">
        <v>118</v>
      </c>
      <c r="L84" s="827">
        <v>950</v>
      </c>
      <c r="M84" s="832">
        <f t="shared" ref="M84:M93" si="7">+L84*F84</f>
        <v>0</v>
      </c>
      <c r="N84" s="887"/>
      <c r="O84" s="888"/>
    </row>
    <row r="85" ht="26.25" customHeight="1" spans="1:15">
      <c r="A85" s="897"/>
      <c r="B85" s="898"/>
      <c r="C85" s="344"/>
      <c r="D85" s="344"/>
      <c r="E85" s="344"/>
      <c r="F85" s="863">
        <f t="shared" si="6"/>
        <v>0</v>
      </c>
      <c r="G85" s="907" t="s">
        <v>119</v>
      </c>
      <c r="H85" s="908"/>
      <c r="I85" s="908"/>
      <c r="J85" s="925"/>
      <c r="K85" s="879" t="s">
        <v>118</v>
      </c>
      <c r="L85" s="827">
        <v>220</v>
      </c>
      <c r="M85" s="832">
        <f t="shared" si="7"/>
        <v>0</v>
      </c>
      <c r="N85" s="887"/>
      <c r="O85" s="888"/>
    </row>
    <row r="86" ht="27.75" customHeight="1" spans="1:15">
      <c r="A86" s="850"/>
      <c r="B86" s="851"/>
      <c r="C86" s="852"/>
      <c r="D86" s="852"/>
      <c r="E86" s="344"/>
      <c r="F86" s="863">
        <f t="shared" si="6"/>
        <v>0</v>
      </c>
      <c r="G86" s="907" t="s">
        <v>120</v>
      </c>
      <c r="H86" s="908"/>
      <c r="I86" s="908"/>
      <c r="J86" s="925"/>
      <c r="K86" s="879" t="s">
        <v>118</v>
      </c>
      <c r="L86" s="827">
        <v>650</v>
      </c>
      <c r="M86" s="832">
        <f t="shared" si="7"/>
        <v>0</v>
      </c>
      <c r="N86" s="887"/>
      <c r="O86" s="888"/>
    </row>
    <row r="87" ht="27" customHeight="1" spans="1:15">
      <c r="A87" s="850"/>
      <c r="B87" s="851"/>
      <c r="C87" s="852"/>
      <c r="D87" s="852"/>
      <c r="E87" s="344"/>
      <c r="F87" s="863">
        <f t="shared" si="6"/>
        <v>0</v>
      </c>
      <c r="G87" s="907" t="s">
        <v>121</v>
      </c>
      <c r="H87" s="908"/>
      <c r="I87" s="908"/>
      <c r="J87" s="925"/>
      <c r="K87" s="879" t="s">
        <v>118</v>
      </c>
      <c r="L87" s="827">
        <v>620</v>
      </c>
      <c r="M87" s="832">
        <f t="shared" si="7"/>
        <v>0</v>
      </c>
      <c r="N87" s="887"/>
      <c r="O87" s="888"/>
    </row>
    <row r="88" ht="12.75" customHeight="1" spans="1:15">
      <c r="A88" s="897"/>
      <c r="B88" s="898"/>
      <c r="C88" s="344"/>
      <c r="D88" s="344"/>
      <c r="E88" s="344"/>
      <c r="F88" s="863">
        <f t="shared" si="6"/>
        <v>0</v>
      </c>
      <c r="G88" s="907" t="s">
        <v>122</v>
      </c>
      <c r="H88" s="908"/>
      <c r="I88" s="908"/>
      <c r="J88" s="925"/>
      <c r="K88" s="879" t="s">
        <v>123</v>
      </c>
      <c r="L88" s="827">
        <v>10980</v>
      </c>
      <c r="M88" s="832">
        <f t="shared" si="7"/>
        <v>0</v>
      </c>
      <c r="N88" s="887"/>
      <c r="O88" s="888"/>
    </row>
    <row r="89" ht="16" spans="1:15">
      <c r="A89" s="850"/>
      <c r="B89" s="851"/>
      <c r="C89" s="852"/>
      <c r="D89" s="852"/>
      <c r="E89" s="852"/>
      <c r="F89" s="863">
        <f t="shared" si="6"/>
        <v>0</v>
      </c>
      <c r="G89" s="912" t="s">
        <v>124</v>
      </c>
      <c r="H89" s="913"/>
      <c r="I89" s="913"/>
      <c r="J89" s="927"/>
      <c r="K89" s="879" t="s">
        <v>123</v>
      </c>
      <c r="L89" s="827">
        <v>8370</v>
      </c>
      <c r="M89" s="832">
        <f t="shared" si="7"/>
        <v>0</v>
      </c>
      <c r="N89" s="887"/>
      <c r="O89" s="888"/>
    </row>
    <row r="90" ht="24.75" customHeight="1" spans="1:15">
      <c r="A90" s="850"/>
      <c r="B90" s="851"/>
      <c r="C90" s="852"/>
      <c r="D90" s="852"/>
      <c r="E90" s="852"/>
      <c r="F90" s="863">
        <f t="shared" si="6"/>
        <v>0</v>
      </c>
      <c r="G90" s="907" t="s">
        <v>125</v>
      </c>
      <c r="H90" s="908"/>
      <c r="I90" s="908"/>
      <c r="J90" s="925"/>
      <c r="K90" s="879" t="s">
        <v>118</v>
      </c>
      <c r="L90" s="827">
        <v>1780</v>
      </c>
      <c r="M90" s="832">
        <f t="shared" si="7"/>
        <v>0</v>
      </c>
      <c r="N90" s="887"/>
      <c r="O90" s="888"/>
    </row>
    <row r="91" ht="27.75" customHeight="1" spans="1:15">
      <c r="A91" s="850"/>
      <c r="B91" s="851"/>
      <c r="C91" s="852"/>
      <c r="D91" s="852"/>
      <c r="E91" s="852"/>
      <c r="F91" s="863">
        <f t="shared" si="6"/>
        <v>0</v>
      </c>
      <c r="G91" s="907" t="s">
        <v>126</v>
      </c>
      <c r="H91" s="908"/>
      <c r="I91" s="908"/>
      <c r="J91" s="925"/>
      <c r="K91" s="879" t="s">
        <v>127</v>
      </c>
      <c r="L91" s="827">
        <v>475</v>
      </c>
      <c r="M91" s="832">
        <f t="shared" si="7"/>
        <v>0</v>
      </c>
      <c r="N91" s="887"/>
      <c r="O91" s="888"/>
    </row>
    <row r="92" ht="25.5" customHeight="1" spans="1:15">
      <c r="A92" s="850"/>
      <c r="B92" s="851"/>
      <c r="C92" s="852"/>
      <c r="D92" s="852"/>
      <c r="E92" s="852"/>
      <c r="F92" s="863">
        <f t="shared" si="6"/>
        <v>0</v>
      </c>
      <c r="G92" s="907" t="s">
        <v>128</v>
      </c>
      <c r="H92" s="908"/>
      <c r="I92" s="908"/>
      <c r="J92" s="925"/>
      <c r="K92" s="879" t="s">
        <v>127</v>
      </c>
      <c r="L92" s="827">
        <v>475</v>
      </c>
      <c r="M92" s="832">
        <f t="shared" si="7"/>
        <v>0</v>
      </c>
      <c r="N92" s="887"/>
      <c r="O92" s="888"/>
    </row>
    <row r="93" ht="16" spans="1:15">
      <c r="A93" s="850"/>
      <c r="B93" s="851"/>
      <c r="C93" s="852"/>
      <c r="D93" s="852"/>
      <c r="E93" s="852"/>
      <c r="F93" s="863">
        <f t="shared" si="6"/>
        <v>0</v>
      </c>
      <c r="G93" s="907" t="s">
        <v>129</v>
      </c>
      <c r="H93" s="908"/>
      <c r="I93" s="908"/>
      <c r="J93" s="925"/>
      <c r="K93" s="879" t="s">
        <v>127</v>
      </c>
      <c r="L93" s="827">
        <v>475</v>
      </c>
      <c r="M93" s="832">
        <f t="shared" si="7"/>
        <v>0</v>
      </c>
      <c r="N93" s="887"/>
      <c r="O93" s="888"/>
    </row>
    <row r="94" ht="16" spans="1:15">
      <c r="A94" s="853"/>
      <c r="B94" s="854"/>
      <c r="C94" s="866"/>
      <c r="D94" s="866"/>
      <c r="E94" s="866"/>
      <c r="F94" s="867"/>
      <c r="G94" s="914"/>
      <c r="H94" s="914"/>
      <c r="I94" s="914"/>
      <c r="J94" s="914"/>
      <c r="K94" s="928"/>
      <c r="L94" s="883" t="s">
        <v>92</v>
      </c>
      <c r="M94" s="889">
        <f>SUM(M84:M93)</f>
        <v>0</v>
      </c>
      <c r="N94" s="887"/>
      <c r="O94" s="888"/>
    </row>
    <row r="95" ht="18" customHeight="1" spans="1:14">
      <c r="A95" s="856" t="s">
        <v>66</v>
      </c>
      <c r="B95" s="857"/>
      <c r="C95" s="857"/>
      <c r="D95" s="857"/>
      <c r="E95" s="869"/>
      <c r="F95" s="915" t="s">
        <v>130</v>
      </c>
      <c r="G95" s="916"/>
      <c r="H95" s="916"/>
      <c r="I95" s="916"/>
      <c r="J95" s="916"/>
      <c r="K95" s="916"/>
      <c r="L95" s="916"/>
      <c r="M95" s="916"/>
      <c r="N95" s="887"/>
    </row>
    <row r="96" ht="41" spans="1:14">
      <c r="A96" s="754" t="str">
        <f>+$A$45</f>
        <v>N/A</v>
      </c>
      <c r="B96" s="755" t="str">
        <f>+$B$45</f>
        <v>N/A</v>
      </c>
      <c r="C96" s="756">
        <f>+$C$45</f>
        <v>45854</v>
      </c>
      <c r="D96" s="756">
        <f>+$D$45</f>
        <v>45855</v>
      </c>
      <c r="E96" s="756">
        <f>+$E$45</f>
        <v>45856</v>
      </c>
      <c r="F96" s="861" t="s">
        <v>68</v>
      </c>
      <c r="G96" s="862" t="s">
        <v>69</v>
      </c>
      <c r="H96" s="861"/>
      <c r="I96" s="280"/>
      <c r="J96" s="876"/>
      <c r="K96" s="226" t="s">
        <v>103</v>
      </c>
      <c r="L96" s="717" t="s">
        <v>71</v>
      </c>
      <c r="M96" s="147" t="s">
        <v>72</v>
      </c>
      <c r="N96" s="887"/>
    </row>
    <row r="97" ht="24.75" customHeight="1" spans="1:15">
      <c r="A97" s="850"/>
      <c r="B97" s="851"/>
      <c r="C97" s="852"/>
      <c r="D97" s="852"/>
      <c r="E97" s="852"/>
      <c r="F97" s="863">
        <f>SUM(A97:E97)</f>
        <v>0</v>
      </c>
      <c r="G97" s="907" t="s">
        <v>131</v>
      </c>
      <c r="H97" s="908"/>
      <c r="I97" s="908"/>
      <c r="J97" s="925"/>
      <c r="K97" s="879" t="s">
        <v>132</v>
      </c>
      <c r="L97" s="929">
        <v>3165</v>
      </c>
      <c r="M97" s="832">
        <f>+L97*F97</f>
        <v>0</v>
      </c>
      <c r="N97" s="887"/>
      <c r="O97" s="888"/>
    </row>
    <row r="98" ht="16" spans="1:15">
      <c r="A98" s="891"/>
      <c r="B98" s="892"/>
      <c r="C98" s="892"/>
      <c r="D98" s="892"/>
      <c r="E98" s="854"/>
      <c r="F98" s="905"/>
      <c r="G98" s="917"/>
      <c r="H98" s="917"/>
      <c r="I98" s="917"/>
      <c r="J98" s="917"/>
      <c r="K98" s="917"/>
      <c r="L98" s="924" t="s">
        <v>92</v>
      </c>
      <c r="M98" s="942">
        <f>SUM(M97:M97)</f>
        <v>0</v>
      </c>
      <c r="N98" s="887"/>
      <c r="O98" s="888"/>
    </row>
    <row r="99" ht="18" customHeight="1" spans="1:14">
      <c r="A99" s="856" t="s">
        <v>66</v>
      </c>
      <c r="B99" s="857"/>
      <c r="C99" s="857"/>
      <c r="D99" s="857"/>
      <c r="E99" s="869"/>
      <c r="F99" s="849" t="s">
        <v>133</v>
      </c>
      <c r="G99" s="849"/>
      <c r="H99" s="849"/>
      <c r="I99" s="849"/>
      <c r="J99" s="849"/>
      <c r="K99" s="849"/>
      <c r="L99" s="849"/>
      <c r="M99" s="849"/>
      <c r="N99" s="887"/>
    </row>
    <row r="100" ht="41" spans="1:14">
      <c r="A100" s="754" t="str">
        <f>+$A$45</f>
        <v>N/A</v>
      </c>
      <c r="B100" s="755" t="str">
        <f>+$B$45</f>
        <v>N/A</v>
      </c>
      <c r="C100" s="756">
        <f>+$C$45</f>
        <v>45854</v>
      </c>
      <c r="D100" s="756">
        <f>+$D$45</f>
        <v>45855</v>
      </c>
      <c r="E100" s="756">
        <f>+$E$45</f>
        <v>45856</v>
      </c>
      <c r="F100" s="861" t="s">
        <v>68</v>
      </c>
      <c r="G100" s="862" t="s">
        <v>69</v>
      </c>
      <c r="H100" s="861"/>
      <c r="I100" s="280"/>
      <c r="J100" s="876"/>
      <c r="K100" s="226" t="s">
        <v>103</v>
      </c>
      <c r="L100" s="717" t="s">
        <v>71</v>
      </c>
      <c r="M100" s="147" t="s">
        <v>72</v>
      </c>
      <c r="N100" s="887"/>
    </row>
    <row r="101" ht="12.75" customHeight="1" spans="1:15">
      <c r="A101" s="850"/>
      <c r="B101" s="851"/>
      <c r="C101" s="852"/>
      <c r="D101" s="852"/>
      <c r="E101" s="852"/>
      <c r="F101" s="863">
        <f>SUM(A101:E101)</f>
        <v>0</v>
      </c>
      <c r="G101" s="907" t="s">
        <v>134</v>
      </c>
      <c r="H101" s="908"/>
      <c r="I101" s="908"/>
      <c r="J101" s="925"/>
      <c r="K101" s="879" t="s">
        <v>135</v>
      </c>
      <c r="L101" s="929">
        <v>795</v>
      </c>
      <c r="M101" s="832">
        <f>+L101*F101</f>
        <v>0</v>
      </c>
      <c r="N101" s="887"/>
      <c r="O101" s="888"/>
    </row>
    <row r="102" ht="12.75" customHeight="1" spans="1:15">
      <c r="A102" s="850"/>
      <c r="B102" s="851"/>
      <c r="C102" s="852"/>
      <c r="D102" s="852"/>
      <c r="E102" s="852"/>
      <c r="F102" s="863">
        <f>SUM(A102:E102)</f>
        <v>0</v>
      </c>
      <c r="G102" s="907" t="s">
        <v>136</v>
      </c>
      <c r="H102" s="908"/>
      <c r="I102" s="908"/>
      <c r="J102" s="925"/>
      <c r="K102" s="879" t="s">
        <v>137</v>
      </c>
      <c r="L102" s="929">
        <v>870</v>
      </c>
      <c r="M102" s="832">
        <f>+L102*F102</f>
        <v>0</v>
      </c>
      <c r="N102" s="887"/>
      <c r="O102" s="888"/>
    </row>
    <row r="103" ht="12.75" customHeight="1" spans="1:15">
      <c r="A103" s="891"/>
      <c r="B103" s="892"/>
      <c r="C103" s="892"/>
      <c r="D103" s="892"/>
      <c r="E103" s="854"/>
      <c r="F103" s="905"/>
      <c r="G103" s="917"/>
      <c r="H103" s="917"/>
      <c r="I103" s="917"/>
      <c r="J103" s="917"/>
      <c r="K103" s="930"/>
      <c r="L103" s="924" t="s">
        <v>92</v>
      </c>
      <c r="M103" s="924">
        <f>SUM(M101:M102)</f>
        <v>0</v>
      </c>
      <c r="N103" s="887"/>
      <c r="O103" s="888"/>
    </row>
    <row r="104" ht="18" customHeight="1" spans="1:14">
      <c r="A104" s="856" t="s">
        <v>66</v>
      </c>
      <c r="B104" s="857"/>
      <c r="C104" s="857"/>
      <c r="D104" s="857"/>
      <c r="E104" s="869"/>
      <c r="F104" s="849" t="s">
        <v>138</v>
      </c>
      <c r="G104" s="849"/>
      <c r="H104" s="849"/>
      <c r="I104" s="849"/>
      <c r="J104" s="849"/>
      <c r="K104" s="849"/>
      <c r="L104" s="849"/>
      <c r="M104" s="849"/>
      <c r="N104" s="887"/>
    </row>
    <row r="105" ht="41" spans="1:14">
      <c r="A105" s="754" t="str">
        <f>+$A$45</f>
        <v>N/A</v>
      </c>
      <c r="B105" s="755" t="str">
        <f>+$B$45</f>
        <v>N/A</v>
      </c>
      <c r="C105" s="756">
        <f>+$C$45</f>
        <v>45854</v>
      </c>
      <c r="D105" s="756">
        <f>+$D$45</f>
        <v>45855</v>
      </c>
      <c r="E105" s="756">
        <f>+$E$45</f>
        <v>45856</v>
      </c>
      <c r="F105" s="861" t="s">
        <v>68</v>
      </c>
      <c r="G105" s="871" t="s">
        <v>69</v>
      </c>
      <c r="H105" s="872"/>
      <c r="I105" s="872"/>
      <c r="J105" s="884"/>
      <c r="K105" s="226" t="s">
        <v>139</v>
      </c>
      <c r="L105" s="717" t="s">
        <v>71</v>
      </c>
      <c r="M105" s="147" t="s">
        <v>72</v>
      </c>
      <c r="N105" s="887"/>
    </row>
    <row r="106" spans="1:14">
      <c r="A106" s="899"/>
      <c r="B106" s="900"/>
      <c r="C106" s="901"/>
      <c r="D106" s="901"/>
      <c r="E106" s="901"/>
      <c r="F106" s="918"/>
      <c r="G106" s="919" t="s">
        <v>140</v>
      </c>
      <c r="H106" s="920"/>
      <c r="I106" s="920"/>
      <c r="J106" s="920"/>
      <c r="K106" s="920"/>
      <c r="L106" s="931"/>
      <c r="M106" s="918"/>
      <c r="N106" s="887"/>
    </row>
    <row r="107" ht="12.75" customHeight="1" spans="1:15">
      <c r="A107" s="897"/>
      <c r="B107" s="898"/>
      <c r="C107" s="344"/>
      <c r="D107" s="344"/>
      <c r="E107" s="344"/>
      <c r="F107" s="863">
        <f>SUM(A107:E107)</f>
        <v>0</v>
      </c>
      <c r="G107" s="864" t="s">
        <v>141</v>
      </c>
      <c r="H107" s="865"/>
      <c r="I107" s="865"/>
      <c r="J107" s="878"/>
      <c r="K107" s="880" t="s">
        <v>142</v>
      </c>
      <c r="L107" s="929">
        <v>410</v>
      </c>
      <c r="M107" s="832">
        <f>+L107*F107</f>
        <v>0</v>
      </c>
      <c r="N107" s="887"/>
      <c r="O107" s="888"/>
    </row>
    <row r="108" ht="12.75" customHeight="1" spans="1:15">
      <c r="A108" s="897"/>
      <c r="B108" s="898"/>
      <c r="C108" s="344"/>
      <c r="D108" s="344"/>
      <c r="E108" s="344"/>
      <c r="F108" s="863">
        <f>SUM(A108:E108)</f>
        <v>0</v>
      </c>
      <c r="G108" s="864" t="s">
        <v>143</v>
      </c>
      <c r="H108" s="865"/>
      <c r="I108" s="865"/>
      <c r="J108" s="932"/>
      <c r="K108" s="880" t="s">
        <v>142</v>
      </c>
      <c r="L108" s="929">
        <v>475</v>
      </c>
      <c r="M108" s="832">
        <f>+L108*F108</f>
        <v>0</v>
      </c>
      <c r="N108" s="887"/>
      <c r="O108" s="888"/>
    </row>
    <row r="109" ht="12.75" customHeight="1" spans="1:15">
      <c r="A109" s="897"/>
      <c r="B109" s="898"/>
      <c r="C109" s="344"/>
      <c r="D109" s="344"/>
      <c r="E109" s="344"/>
      <c r="F109" s="863">
        <f>SUM(A109:E109)</f>
        <v>0</v>
      </c>
      <c r="G109" s="864" t="s">
        <v>144</v>
      </c>
      <c r="H109" s="865"/>
      <c r="I109" s="865"/>
      <c r="J109" s="932"/>
      <c r="K109" s="880" t="s">
        <v>142</v>
      </c>
      <c r="L109" s="929">
        <v>690</v>
      </c>
      <c r="M109" s="832">
        <f>+L109*F109</f>
        <v>0</v>
      </c>
      <c r="N109" s="887"/>
      <c r="O109" s="888"/>
    </row>
    <row r="110" spans="1:15">
      <c r="A110" s="899"/>
      <c r="B110" s="900"/>
      <c r="C110" s="901"/>
      <c r="D110" s="901"/>
      <c r="E110" s="901"/>
      <c r="F110" s="918"/>
      <c r="G110" s="919" t="s">
        <v>145</v>
      </c>
      <c r="H110" s="920"/>
      <c r="I110" s="920"/>
      <c r="J110" s="920"/>
      <c r="K110" s="920"/>
      <c r="L110" s="931"/>
      <c r="M110" s="918"/>
      <c r="N110" s="887"/>
      <c r="O110" s="888"/>
    </row>
    <row r="111" ht="12.75" customHeight="1" spans="1:15">
      <c r="A111" s="897"/>
      <c r="B111" s="898"/>
      <c r="C111" s="344"/>
      <c r="D111" s="344"/>
      <c r="E111" s="344"/>
      <c r="F111" s="841">
        <f>SUM(A111:E111)</f>
        <v>0</v>
      </c>
      <c r="G111" s="921" t="s">
        <v>146</v>
      </c>
      <c r="H111" s="921"/>
      <c r="I111" s="921"/>
      <c r="J111" s="933"/>
      <c r="K111" s="880" t="s">
        <v>142</v>
      </c>
      <c r="L111" s="929">
        <v>795</v>
      </c>
      <c r="M111" s="943">
        <f>+L111*F111</f>
        <v>0</v>
      </c>
      <c r="N111" s="887"/>
      <c r="O111" s="888"/>
    </row>
    <row r="112" ht="12.75" customHeight="1" spans="1:15">
      <c r="A112" s="897"/>
      <c r="B112" s="898"/>
      <c r="C112" s="344"/>
      <c r="D112" s="344"/>
      <c r="E112" s="344"/>
      <c r="F112" s="841">
        <f>SUM(A112:E112)</f>
        <v>0</v>
      </c>
      <c r="G112" s="921" t="s">
        <v>147</v>
      </c>
      <c r="H112" s="921"/>
      <c r="I112" s="921"/>
      <c r="J112" s="933"/>
      <c r="K112" s="880" t="s">
        <v>142</v>
      </c>
      <c r="L112" s="929">
        <v>685</v>
      </c>
      <c r="M112" s="943">
        <f>+L112*F112</f>
        <v>0</v>
      </c>
      <c r="N112" s="887"/>
      <c r="O112" s="888"/>
    </row>
    <row r="113" ht="12.75" customHeight="1" spans="1:15">
      <c r="A113" s="897"/>
      <c r="B113" s="898"/>
      <c r="C113" s="344"/>
      <c r="D113" s="344"/>
      <c r="E113" s="344"/>
      <c r="F113" s="841">
        <f>SUM(A113:E113)</f>
        <v>0</v>
      </c>
      <c r="G113" s="921" t="s">
        <v>148</v>
      </c>
      <c r="H113" s="921"/>
      <c r="I113" s="921"/>
      <c r="J113" s="933"/>
      <c r="K113" s="880" t="s">
        <v>142</v>
      </c>
      <c r="L113" s="929">
        <v>1070</v>
      </c>
      <c r="M113" s="943">
        <f>+L113*F113</f>
        <v>0</v>
      </c>
      <c r="N113" s="887"/>
      <c r="O113" s="888"/>
    </row>
    <row r="114" spans="1:14">
      <c r="A114" s="899"/>
      <c r="B114" s="900"/>
      <c r="C114" s="901"/>
      <c r="D114" s="901"/>
      <c r="E114" s="901"/>
      <c r="F114" s="918"/>
      <c r="G114" s="919" t="s">
        <v>149</v>
      </c>
      <c r="H114" s="920"/>
      <c r="I114" s="920"/>
      <c r="J114" s="920"/>
      <c r="K114" s="920"/>
      <c r="L114" s="931"/>
      <c r="M114" s="918"/>
      <c r="N114" s="887"/>
    </row>
    <row r="115" ht="12.75" customHeight="1" spans="1:15">
      <c r="A115" s="850"/>
      <c r="B115" s="851"/>
      <c r="C115" s="344"/>
      <c r="D115" s="344"/>
      <c r="E115" s="344"/>
      <c r="F115" s="841">
        <f>SUM(A115:E115)</f>
        <v>0</v>
      </c>
      <c r="G115" s="921" t="s">
        <v>150</v>
      </c>
      <c r="H115" s="921"/>
      <c r="I115" s="934"/>
      <c r="J115" s="879" t="s">
        <v>151</v>
      </c>
      <c r="K115" s="934"/>
      <c r="L115" s="929">
        <v>1855</v>
      </c>
      <c r="M115" s="943">
        <f>+L115*F115</f>
        <v>0</v>
      </c>
      <c r="N115" s="887"/>
      <c r="O115" s="888"/>
    </row>
    <row r="116" ht="12.75" customHeight="1" spans="1:15">
      <c r="A116" s="850"/>
      <c r="B116" s="851"/>
      <c r="C116" s="344"/>
      <c r="D116" s="344"/>
      <c r="E116" s="344"/>
      <c r="F116" s="841">
        <f>SUM(A116:E116)</f>
        <v>0</v>
      </c>
      <c r="G116" s="921" t="s">
        <v>152</v>
      </c>
      <c r="H116" s="921"/>
      <c r="I116" s="934"/>
      <c r="J116" s="879" t="s">
        <v>151</v>
      </c>
      <c r="K116" s="879"/>
      <c r="L116" s="929">
        <v>2320</v>
      </c>
      <c r="M116" s="943">
        <f>+L116*F116</f>
        <v>0</v>
      </c>
      <c r="N116" s="887"/>
      <c r="O116" s="888"/>
    </row>
    <row r="117" ht="12.75" customHeight="1" spans="1:15">
      <c r="A117" s="850"/>
      <c r="B117" s="851"/>
      <c r="C117" s="344"/>
      <c r="D117" s="344"/>
      <c r="E117" s="344"/>
      <c r="F117" s="841">
        <f>SUM(A117:E117)</f>
        <v>0</v>
      </c>
      <c r="G117" s="921" t="s">
        <v>153</v>
      </c>
      <c r="H117" s="921"/>
      <c r="I117" s="934"/>
      <c r="J117" s="879" t="s">
        <v>151</v>
      </c>
      <c r="K117" s="879"/>
      <c r="L117" s="929">
        <v>2870</v>
      </c>
      <c r="M117" s="943">
        <f>+L117*F117</f>
        <v>0</v>
      </c>
      <c r="N117" s="887"/>
      <c r="O117" s="888"/>
    </row>
    <row r="118" ht="12.75" customHeight="1" spans="1:15">
      <c r="A118" s="902"/>
      <c r="B118" s="903"/>
      <c r="C118" s="904"/>
      <c r="D118" s="904"/>
      <c r="E118" s="904"/>
      <c r="F118" s="841">
        <f>SUM(A118:E118)</f>
        <v>0</v>
      </c>
      <c r="G118" s="864" t="s">
        <v>154</v>
      </c>
      <c r="H118" s="865"/>
      <c r="I118" s="935"/>
      <c r="J118" s="879" t="s">
        <v>151</v>
      </c>
      <c r="K118" s="879"/>
      <c r="L118" s="936">
        <v>2140</v>
      </c>
      <c r="M118" s="943">
        <f>+L118*F118</f>
        <v>0</v>
      </c>
      <c r="N118" s="887"/>
      <c r="O118" s="888"/>
    </row>
    <row r="119" spans="1:15">
      <c r="A119" s="899"/>
      <c r="B119" s="900"/>
      <c r="C119" s="901"/>
      <c r="D119" s="901"/>
      <c r="E119" s="901"/>
      <c r="F119" s="918"/>
      <c r="G119" s="919" t="s">
        <v>155</v>
      </c>
      <c r="H119" s="920"/>
      <c r="I119" s="920"/>
      <c r="J119" s="920"/>
      <c r="K119" s="920"/>
      <c r="L119" s="931"/>
      <c r="M119" s="918"/>
      <c r="N119" s="887"/>
      <c r="O119" s="888"/>
    </row>
    <row r="120" ht="12.75" customHeight="1" spans="1:15">
      <c r="A120" s="850"/>
      <c r="B120" s="851"/>
      <c r="C120" s="344"/>
      <c r="D120" s="344"/>
      <c r="E120" s="344"/>
      <c r="F120" s="841">
        <f>SUM(A120:E120)</f>
        <v>0</v>
      </c>
      <c r="G120" s="921" t="s">
        <v>156</v>
      </c>
      <c r="H120" s="921"/>
      <c r="I120" s="934"/>
      <c r="J120" s="879" t="s">
        <v>151</v>
      </c>
      <c r="K120" s="934"/>
      <c r="L120" s="929">
        <v>1050</v>
      </c>
      <c r="M120" s="943">
        <f>+L120*F120</f>
        <v>0</v>
      </c>
      <c r="N120" s="887"/>
      <c r="O120" s="888"/>
    </row>
    <row r="121" ht="12.75" customHeight="1" spans="1:15">
      <c r="A121" s="850"/>
      <c r="B121" s="851"/>
      <c r="C121" s="344"/>
      <c r="D121" s="344"/>
      <c r="E121" s="344"/>
      <c r="F121" s="863">
        <f>SUM(A121:E121)</f>
        <v>0</v>
      </c>
      <c r="G121" s="922" t="s">
        <v>157</v>
      </c>
      <c r="H121" s="923"/>
      <c r="I121" s="937"/>
      <c r="J121" s="938" t="s">
        <v>151</v>
      </c>
      <c r="K121" s="878"/>
      <c r="L121" s="929">
        <v>1245</v>
      </c>
      <c r="M121" s="832">
        <f>+L121*F121</f>
        <v>0</v>
      </c>
      <c r="N121" s="887"/>
      <c r="O121" s="888"/>
    </row>
    <row r="122" spans="1:15">
      <c r="A122" s="850"/>
      <c r="B122" s="851"/>
      <c r="C122" s="344"/>
      <c r="D122" s="344"/>
      <c r="E122" s="344"/>
      <c r="F122" s="863">
        <f>SUM(A122:E122)</f>
        <v>0</v>
      </c>
      <c r="G122" s="922" t="s">
        <v>158</v>
      </c>
      <c r="H122" s="923"/>
      <c r="I122" s="937"/>
      <c r="J122" s="938" t="s">
        <v>151</v>
      </c>
      <c r="K122" s="878"/>
      <c r="L122" s="929">
        <v>1395</v>
      </c>
      <c r="M122" s="832">
        <f>+L122*F122</f>
        <v>0</v>
      </c>
      <c r="N122" s="887"/>
      <c r="O122" s="888"/>
    </row>
    <row r="123" spans="1:15">
      <c r="A123" s="850"/>
      <c r="B123" s="851"/>
      <c r="C123" s="344"/>
      <c r="D123" s="344"/>
      <c r="E123" s="344"/>
      <c r="F123" s="863">
        <f>SUM(A123:E123)</f>
        <v>0</v>
      </c>
      <c r="G123" s="922" t="s">
        <v>159</v>
      </c>
      <c r="H123" s="923"/>
      <c r="I123" s="937"/>
      <c r="J123" s="938" t="s">
        <v>151</v>
      </c>
      <c r="K123" s="878"/>
      <c r="L123" s="929">
        <v>1930</v>
      </c>
      <c r="M123" s="832">
        <f>+L123*F123</f>
        <v>0</v>
      </c>
      <c r="N123" s="887"/>
      <c r="O123" s="888"/>
    </row>
    <row r="124" spans="1:15">
      <c r="A124" s="899"/>
      <c r="B124" s="900"/>
      <c r="C124" s="901"/>
      <c r="D124" s="901"/>
      <c r="E124" s="901"/>
      <c r="F124" s="918"/>
      <c r="G124" s="919" t="s">
        <v>160</v>
      </c>
      <c r="H124" s="920"/>
      <c r="I124" s="920"/>
      <c r="J124" s="920"/>
      <c r="K124" s="920"/>
      <c r="L124" s="931"/>
      <c r="M124" s="918"/>
      <c r="N124" s="887"/>
      <c r="O124" s="888"/>
    </row>
    <row r="125" ht="12.75" customHeight="1" spans="1:15">
      <c r="A125" s="850"/>
      <c r="B125" s="851"/>
      <c r="C125" s="344"/>
      <c r="D125" s="344"/>
      <c r="E125" s="344"/>
      <c r="F125" s="863">
        <f>SUM(A125:E125)</f>
        <v>0</v>
      </c>
      <c r="G125" s="922" t="s">
        <v>161</v>
      </c>
      <c r="H125" s="923"/>
      <c r="I125" s="937"/>
      <c r="J125" s="938" t="s">
        <v>151</v>
      </c>
      <c r="K125" s="878"/>
      <c r="L125" s="929">
        <v>2990</v>
      </c>
      <c r="M125" s="832">
        <f>+L125*F125</f>
        <v>0</v>
      </c>
      <c r="N125" s="887"/>
      <c r="O125" s="888"/>
    </row>
    <row r="126" ht="16" spans="1:15">
      <c r="A126" s="899"/>
      <c r="B126" s="900"/>
      <c r="C126" s="901"/>
      <c r="D126" s="901"/>
      <c r="E126" s="901"/>
      <c r="F126" s="918"/>
      <c r="G126" s="919" t="s">
        <v>162</v>
      </c>
      <c r="H126" s="920"/>
      <c r="I126" s="920"/>
      <c r="J126" s="939"/>
      <c r="K126" s="940"/>
      <c r="L126" s="941"/>
      <c r="M126" s="918"/>
      <c r="N126" s="887"/>
      <c r="O126" s="888"/>
    </row>
    <row r="127" ht="12.75" customHeight="1" spans="1:15">
      <c r="A127" s="850"/>
      <c r="B127" s="851"/>
      <c r="C127" s="344"/>
      <c r="D127" s="344"/>
      <c r="E127" s="344"/>
      <c r="F127" s="863">
        <f>SUM(A127:E127)</f>
        <v>0</v>
      </c>
      <c r="G127" s="922" t="s">
        <v>163</v>
      </c>
      <c r="H127" s="923"/>
      <c r="I127" s="937" t="s">
        <v>164</v>
      </c>
      <c r="J127" s="938" t="s">
        <v>151</v>
      </c>
      <c r="K127" s="878"/>
      <c r="L127" s="929">
        <v>1240</v>
      </c>
      <c r="M127" s="832">
        <f>+L127*F127</f>
        <v>0</v>
      </c>
      <c r="N127" s="887"/>
      <c r="O127" s="888"/>
    </row>
    <row r="128" ht="12.75" customHeight="1" spans="1:15">
      <c r="A128" s="850"/>
      <c r="B128" s="851"/>
      <c r="C128" s="344"/>
      <c r="D128" s="344"/>
      <c r="E128" s="344"/>
      <c r="F128" s="863">
        <f>SUM(A128:E128)</f>
        <v>0</v>
      </c>
      <c r="G128" s="922" t="s">
        <v>165</v>
      </c>
      <c r="H128" s="923"/>
      <c r="I128" s="937" t="s">
        <v>164</v>
      </c>
      <c r="J128" s="938" t="s">
        <v>151</v>
      </c>
      <c r="K128" s="878"/>
      <c r="L128" s="929">
        <v>1880</v>
      </c>
      <c r="M128" s="832">
        <f>+L128*F128</f>
        <v>0</v>
      </c>
      <c r="N128" s="887"/>
      <c r="O128" s="888"/>
    </row>
    <row r="129" spans="1:15">
      <c r="A129" s="850"/>
      <c r="B129" s="851"/>
      <c r="C129" s="344"/>
      <c r="D129" s="344"/>
      <c r="E129" s="344"/>
      <c r="F129" s="863">
        <f>SUM(A129:E129)</f>
        <v>0</v>
      </c>
      <c r="G129" s="922" t="s">
        <v>166</v>
      </c>
      <c r="H129" s="923"/>
      <c r="I129" s="937"/>
      <c r="J129" s="938" t="s">
        <v>151</v>
      </c>
      <c r="K129" s="878"/>
      <c r="L129" s="929">
        <v>1880</v>
      </c>
      <c r="M129" s="832">
        <f>+L129*F129</f>
        <v>0</v>
      </c>
      <c r="N129" s="887"/>
      <c r="O129" s="888"/>
    </row>
    <row r="130" ht="16" spans="1:15">
      <c r="A130" s="899"/>
      <c r="B130" s="900"/>
      <c r="C130" s="901"/>
      <c r="D130" s="901"/>
      <c r="E130" s="901"/>
      <c r="F130" s="918"/>
      <c r="G130" s="919" t="s">
        <v>167</v>
      </c>
      <c r="H130" s="920"/>
      <c r="I130" s="920"/>
      <c r="J130" s="984"/>
      <c r="K130" s="985"/>
      <c r="L130" s="985"/>
      <c r="M130" s="918"/>
      <c r="N130" s="887"/>
      <c r="O130" s="888"/>
    </row>
    <row r="131" spans="1:15">
      <c r="A131" s="850"/>
      <c r="B131" s="851"/>
      <c r="C131" s="344"/>
      <c r="D131" s="344"/>
      <c r="E131" s="344"/>
      <c r="F131" s="863">
        <f>SUM(A131:E131)</f>
        <v>0</v>
      </c>
      <c r="G131" s="864" t="s">
        <v>168</v>
      </c>
      <c r="H131" s="965"/>
      <c r="I131" s="932"/>
      <c r="J131" s="986" t="s">
        <v>164</v>
      </c>
      <c r="K131" s="932"/>
      <c r="L131" s="929">
        <v>1660</v>
      </c>
      <c r="M131" s="832">
        <f>+L131*F131</f>
        <v>0</v>
      </c>
      <c r="N131" s="887"/>
      <c r="O131" s="888"/>
    </row>
    <row r="132" ht="12.75" customHeight="1" spans="1:15">
      <c r="A132" s="850"/>
      <c r="B132" s="851"/>
      <c r="C132" s="344"/>
      <c r="D132" s="344"/>
      <c r="E132" s="344"/>
      <c r="F132" s="863">
        <f>SUM(A132:E132)</f>
        <v>0</v>
      </c>
      <c r="G132" s="864" t="s">
        <v>169</v>
      </c>
      <c r="H132" s="865"/>
      <c r="I132" s="932"/>
      <c r="J132" s="986" t="s">
        <v>164</v>
      </c>
      <c r="K132" s="932"/>
      <c r="L132" s="929">
        <v>2595</v>
      </c>
      <c r="M132" s="832">
        <f>+L132*F132</f>
        <v>0</v>
      </c>
      <c r="N132" s="887"/>
      <c r="O132" s="888"/>
    </row>
    <row r="133" ht="12.75" customHeight="1" spans="1:15">
      <c r="A133" s="850"/>
      <c r="B133" s="851"/>
      <c r="C133" s="344"/>
      <c r="D133" s="344"/>
      <c r="E133" s="344"/>
      <c r="F133" s="863">
        <f>SUM(A133:E133)</f>
        <v>0</v>
      </c>
      <c r="G133" s="864" t="s">
        <v>170</v>
      </c>
      <c r="H133" s="965"/>
      <c r="I133" s="932"/>
      <c r="J133" s="986" t="s">
        <v>164</v>
      </c>
      <c r="K133" s="932"/>
      <c r="L133" s="929">
        <v>2625</v>
      </c>
      <c r="M133" s="832">
        <f>+L133*F133</f>
        <v>0</v>
      </c>
      <c r="N133" s="887"/>
      <c r="O133" s="888"/>
    </row>
    <row r="134" ht="12.75" customHeight="1" spans="1:15">
      <c r="A134" s="899"/>
      <c r="B134" s="900"/>
      <c r="C134" s="901"/>
      <c r="D134" s="901"/>
      <c r="E134" s="901"/>
      <c r="F134" s="918"/>
      <c r="G134" s="919" t="s">
        <v>171</v>
      </c>
      <c r="H134" s="920"/>
      <c r="I134" s="920"/>
      <c r="J134" s="920"/>
      <c r="K134" s="920"/>
      <c r="L134" s="931"/>
      <c r="M134" s="918"/>
      <c r="N134" s="887"/>
      <c r="O134" s="888"/>
    </row>
    <row r="135" spans="1:15">
      <c r="A135" s="850"/>
      <c r="B135" s="851"/>
      <c r="C135" s="344"/>
      <c r="D135" s="344"/>
      <c r="E135" s="344"/>
      <c r="F135" s="863">
        <f>SUM(A135:E135)</f>
        <v>0</v>
      </c>
      <c r="G135" s="864" t="s">
        <v>172</v>
      </c>
      <c r="H135" s="865"/>
      <c r="I135" s="865"/>
      <c r="J135" s="865"/>
      <c r="K135" s="881"/>
      <c r="L135" s="929">
        <v>945</v>
      </c>
      <c r="M135" s="832">
        <f>+L135*F135</f>
        <v>0</v>
      </c>
      <c r="N135" s="887"/>
      <c r="O135" s="888"/>
    </row>
    <row r="136" ht="25.5" customHeight="1" spans="1:15">
      <c r="A136" s="850"/>
      <c r="B136" s="851"/>
      <c r="C136" s="344"/>
      <c r="D136" s="344"/>
      <c r="E136" s="344"/>
      <c r="F136" s="863">
        <f>SUM(A136:E136)</f>
        <v>0</v>
      </c>
      <c r="G136" s="864" t="s">
        <v>173</v>
      </c>
      <c r="H136" s="865"/>
      <c r="I136" s="865"/>
      <c r="J136" s="865"/>
      <c r="K136" s="881"/>
      <c r="L136" s="936">
        <v>8100</v>
      </c>
      <c r="M136" s="832">
        <f>+L136*F136</f>
        <v>0</v>
      </c>
      <c r="N136" s="887"/>
      <c r="O136" s="888"/>
    </row>
    <row r="137" ht="12.75" customHeight="1" spans="1:15">
      <c r="A137" s="899"/>
      <c r="B137" s="900"/>
      <c r="C137" s="901"/>
      <c r="D137" s="901"/>
      <c r="E137" s="901"/>
      <c r="F137" s="918"/>
      <c r="G137" s="919" t="s">
        <v>174</v>
      </c>
      <c r="H137" s="920"/>
      <c r="I137" s="920"/>
      <c r="J137" s="920"/>
      <c r="K137" s="920"/>
      <c r="L137" s="931"/>
      <c r="M137" s="918"/>
      <c r="N137" s="887"/>
      <c r="O137" s="888"/>
    </row>
    <row r="138" ht="21.75" customHeight="1" spans="1:15">
      <c r="A138" s="850"/>
      <c r="B138" s="851"/>
      <c r="C138" s="344"/>
      <c r="D138" s="344"/>
      <c r="E138" s="344"/>
      <c r="F138" s="863">
        <f>SUM(A138:E138)</f>
        <v>0</v>
      </c>
      <c r="G138" s="864" t="s">
        <v>175</v>
      </c>
      <c r="H138" s="865"/>
      <c r="I138" s="865"/>
      <c r="J138" s="865"/>
      <c r="K138" s="881"/>
      <c r="L138" s="929">
        <v>690</v>
      </c>
      <c r="M138" s="832">
        <f>+L138*F138</f>
        <v>0</v>
      </c>
      <c r="N138" s="887"/>
      <c r="O138" s="888"/>
    </row>
    <row r="139" spans="1:15">
      <c r="A139" s="850"/>
      <c r="B139" s="851"/>
      <c r="C139" s="344"/>
      <c r="D139" s="344"/>
      <c r="E139" s="344"/>
      <c r="F139" s="863">
        <f>SUM(A139:E139)</f>
        <v>0</v>
      </c>
      <c r="G139" s="864" t="s">
        <v>176</v>
      </c>
      <c r="H139" s="865"/>
      <c r="I139" s="865"/>
      <c r="J139" s="865"/>
      <c r="K139" s="881"/>
      <c r="L139" s="929">
        <v>690</v>
      </c>
      <c r="M139" s="832">
        <f>+L139*F139</f>
        <v>0</v>
      </c>
      <c r="N139" s="887"/>
      <c r="O139" s="888"/>
    </row>
    <row r="140" ht="16" spans="1:15">
      <c r="A140" s="891"/>
      <c r="B140" s="892"/>
      <c r="C140" s="893"/>
      <c r="D140" s="893"/>
      <c r="E140" s="966"/>
      <c r="F140" s="967"/>
      <c r="G140" s="919"/>
      <c r="H140" s="968"/>
      <c r="I140" s="968"/>
      <c r="J140" s="930"/>
      <c r="K140" s="987"/>
      <c r="L140" s="924" t="s">
        <v>92</v>
      </c>
      <c r="M140" s="924">
        <f>SUM(M106:M139)</f>
        <v>0</v>
      </c>
      <c r="N140" s="887"/>
      <c r="O140" s="888"/>
    </row>
    <row r="141" ht="17.6" spans="1:14">
      <c r="A141" s="856" t="s">
        <v>66</v>
      </c>
      <c r="B141" s="857"/>
      <c r="C141" s="857"/>
      <c r="D141" s="857"/>
      <c r="E141" s="869"/>
      <c r="F141" s="969"/>
      <c r="G141" s="970" t="s">
        <v>177</v>
      </c>
      <c r="H141" s="971"/>
      <c r="I141" s="971"/>
      <c r="J141" s="971"/>
      <c r="K141" s="971"/>
      <c r="L141" s="971"/>
      <c r="M141" s="971"/>
      <c r="N141" s="887"/>
    </row>
    <row r="142" ht="41" spans="1:15">
      <c r="A142" s="754" t="str">
        <f>+$A$45</f>
        <v>N/A</v>
      </c>
      <c r="B142" s="755" t="str">
        <f>+$B$45</f>
        <v>N/A</v>
      </c>
      <c r="C142" s="756">
        <f>+$C$45</f>
        <v>45854</v>
      </c>
      <c r="D142" s="756">
        <f>+$D$45</f>
        <v>45855</v>
      </c>
      <c r="E142" s="756">
        <f>+$E$45</f>
        <v>45856</v>
      </c>
      <c r="F142" s="861" t="s">
        <v>68</v>
      </c>
      <c r="G142" s="972" t="s">
        <v>69</v>
      </c>
      <c r="H142" s="973"/>
      <c r="I142" s="973"/>
      <c r="J142" s="973"/>
      <c r="K142" s="988"/>
      <c r="L142" s="717" t="s">
        <v>71</v>
      </c>
      <c r="M142" s="147" t="s">
        <v>72</v>
      </c>
      <c r="N142" s="887"/>
      <c r="O142" s="888"/>
    </row>
    <row r="143" spans="1:15">
      <c r="A143" s="850"/>
      <c r="B143" s="851"/>
      <c r="C143" s="852"/>
      <c r="D143" s="852"/>
      <c r="E143" s="852"/>
      <c r="F143" s="863">
        <f>SUM(A143:E143)</f>
        <v>0</v>
      </c>
      <c r="G143" s="864" t="s">
        <v>178</v>
      </c>
      <c r="H143" s="865"/>
      <c r="I143" s="865"/>
      <c r="J143" s="865"/>
      <c r="K143" s="881"/>
      <c r="L143" s="827">
        <v>1545</v>
      </c>
      <c r="M143" s="832">
        <f>+L143*F143</f>
        <v>0</v>
      </c>
      <c r="N143" s="887"/>
      <c r="O143" s="888"/>
    </row>
    <row r="144" spans="1:15">
      <c r="A144" s="850"/>
      <c r="B144" s="851"/>
      <c r="C144" s="344"/>
      <c r="D144" s="344"/>
      <c r="E144" s="344"/>
      <c r="F144" s="863">
        <f>SUM(A144:E144)</f>
        <v>0</v>
      </c>
      <c r="G144" s="864" t="s">
        <v>179</v>
      </c>
      <c r="H144" s="865"/>
      <c r="I144" s="865"/>
      <c r="J144" s="865"/>
      <c r="K144" s="881"/>
      <c r="L144" s="827">
        <v>1360</v>
      </c>
      <c r="M144" s="832">
        <f>+L144*F144</f>
        <v>0</v>
      </c>
      <c r="N144" s="887"/>
      <c r="O144" s="888"/>
    </row>
    <row r="145" spans="1:15">
      <c r="A145" s="850"/>
      <c r="B145" s="851"/>
      <c r="C145" s="344"/>
      <c r="D145" s="344"/>
      <c r="E145" s="344"/>
      <c r="F145" s="863">
        <f>SUM(A145:E145)</f>
        <v>0</v>
      </c>
      <c r="G145" s="864" t="s">
        <v>180</v>
      </c>
      <c r="H145" s="865"/>
      <c r="I145" s="865"/>
      <c r="J145" s="865"/>
      <c r="K145" s="881"/>
      <c r="L145" s="827">
        <v>915</v>
      </c>
      <c r="M145" s="832">
        <f>+L145*F145</f>
        <v>0</v>
      </c>
      <c r="N145" s="887"/>
      <c r="O145" s="888"/>
    </row>
    <row r="146" ht="16" spans="1:15">
      <c r="A146" s="891"/>
      <c r="B146" s="892"/>
      <c r="C146" s="893"/>
      <c r="D146" s="893"/>
      <c r="E146" s="966"/>
      <c r="F146" s="967"/>
      <c r="G146" s="919"/>
      <c r="H146" s="968"/>
      <c r="I146" s="968"/>
      <c r="J146" s="930"/>
      <c r="K146" s="987"/>
      <c r="L146" s="924" t="s">
        <v>92</v>
      </c>
      <c r="M146" s="1005">
        <f>SUM(M143:M145)</f>
        <v>0</v>
      </c>
      <c r="N146" s="887"/>
      <c r="O146" s="888"/>
    </row>
    <row r="147" ht="17.6" spans="1:14">
      <c r="A147" s="856" t="s">
        <v>66</v>
      </c>
      <c r="B147" s="857"/>
      <c r="C147" s="857"/>
      <c r="D147" s="857"/>
      <c r="E147" s="869"/>
      <c r="F147" s="969"/>
      <c r="G147" s="974" t="s">
        <v>181</v>
      </c>
      <c r="H147" s="975"/>
      <c r="I147" s="975"/>
      <c r="J147" s="975"/>
      <c r="K147" s="975"/>
      <c r="L147" s="975"/>
      <c r="M147" s="975"/>
      <c r="N147" s="887"/>
    </row>
    <row r="148" ht="41" spans="1:15">
      <c r="A148" s="754" t="str">
        <f>+$A$45</f>
        <v>N/A</v>
      </c>
      <c r="B148" s="755" t="str">
        <f>+$B$45</f>
        <v>N/A</v>
      </c>
      <c r="C148" s="756">
        <f>+$C$45</f>
        <v>45854</v>
      </c>
      <c r="D148" s="756">
        <f>+$D$45</f>
        <v>45855</v>
      </c>
      <c r="E148" s="756">
        <f>+$E$45</f>
        <v>45856</v>
      </c>
      <c r="F148" s="861" t="s">
        <v>68</v>
      </c>
      <c r="G148" s="972" t="s">
        <v>69</v>
      </c>
      <c r="H148" s="973"/>
      <c r="I148" s="973"/>
      <c r="J148" s="973"/>
      <c r="K148" s="988"/>
      <c r="L148" s="717" t="s">
        <v>71</v>
      </c>
      <c r="M148" s="147" t="s">
        <v>72</v>
      </c>
      <c r="N148" s="887"/>
      <c r="O148" s="888"/>
    </row>
    <row r="149" spans="1:15">
      <c r="A149" s="850"/>
      <c r="B149" s="851"/>
      <c r="C149" s="852"/>
      <c r="D149" s="852"/>
      <c r="E149" s="852"/>
      <c r="F149" s="863">
        <f>SUM(A149:E149)</f>
        <v>0</v>
      </c>
      <c r="G149" s="864" t="s">
        <v>182</v>
      </c>
      <c r="H149" s="865"/>
      <c r="I149" s="865"/>
      <c r="J149" s="865"/>
      <c r="K149" s="881"/>
      <c r="L149" s="827">
        <v>410</v>
      </c>
      <c r="M149" s="832">
        <f>+L149*F149</f>
        <v>0</v>
      </c>
      <c r="N149" s="887"/>
      <c r="O149" s="888"/>
    </row>
    <row r="150" spans="1:15">
      <c r="A150" s="850"/>
      <c r="B150" s="851"/>
      <c r="C150" s="344"/>
      <c r="D150" s="344"/>
      <c r="E150" s="344"/>
      <c r="F150" s="863">
        <f>SUM(A150:E150)</f>
        <v>0</v>
      </c>
      <c r="G150" s="864" t="s">
        <v>183</v>
      </c>
      <c r="H150" s="865"/>
      <c r="I150" s="865"/>
      <c r="J150" s="865"/>
      <c r="K150" s="881"/>
      <c r="L150" s="827">
        <v>220</v>
      </c>
      <c r="M150" s="832">
        <f>+L150*F150</f>
        <v>0</v>
      </c>
      <c r="N150" s="887"/>
      <c r="O150" s="888"/>
    </row>
    <row r="151" ht="12.75" customHeight="1" spans="1:15">
      <c r="A151" s="850"/>
      <c r="B151" s="851"/>
      <c r="C151" s="344"/>
      <c r="D151" s="344"/>
      <c r="E151" s="344"/>
      <c r="F151" s="863">
        <f>SUM(A151:E151)</f>
        <v>0</v>
      </c>
      <c r="G151" s="864" t="s">
        <v>184</v>
      </c>
      <c r="H151" s="865"/>
      <c r="I151" s="865"/>
      <c r="J151" s="865"/>
      <c r="K151" s="881"/>
      <c r="L151" s="989">
        <v>35.45</v>
      </c>
      <c r="M151" s="832">
        <f>+L151*F151</f>
        <v>0</v>
      </c>
      <c r="N151" s="887"/>
      <c r="O151" s="888"/>
    </row>
    <row r="152" ht="16" spans="1:15">
      <c r="A152" s="891"/>
      <c r="B152" s="892"/>
      <c r="C152" s="893"/>
      <c r="D152" s="893"/>
      <c r="E152" s="966"/>
      <c r="F152" s="967"/>
      <c r="G152" s="919"/>
      <c r="H152" s="968"/>
      <c r="I152" s="968"/>
      <c r="J152" s="930"/>
      <c r="K152" s="987"/>
      <c r="L152" s="924" t="s">
        <v>92</v>
      </c>
      <c r="M152" s="924">
        <f>SUM(M149:M150)</f>
        <v>0</v>
      </c>
      <c r="N152" s="887"/>
      <c r="O152" s="888"/>
    </row>
    <row r="153" spans="1:14">
      <c r="A153" s="944" t="s">
        <v>185</v>
      </c>
      <c r="B153" s="945"/>
      <c r="C153" s="945"/>
      <c r="D153" s="945"/>
      <c r="E153" s="976"/>
      <c r="F153" s="977"/>
      <c r="G153" s="977"/>
      <c r="H153" s="977"/>
      <c r="I153" s="976"/>
      <c r="J153" s="976"/>
      <c r="K153" s="976"/>
      <c r="L153" s="976"/>
      <c r="M153" s="976"/>
      <c r="N153" s="887"/>
    </row>
    <row r="154" spans="1:14">
      <c r="A154" s="946" t="s">
        <v>186</v>
      </c>
      <c r="B154" s="246"/>
      <c r="C154" s="181"/>
      <c r="D154" s="181"/>
      <c r="E154" s="978"/>
      <c r="F154" s="979"/>
      <c r="G154" s="979"/>
      <c r="H154" s="980"/>
      <c r="I154" s="980"/>
      <c r="J154" s="980"/>
      <c r="K154" s="980"/>
      <c r="L154" s="980"/>
      <c r="M154" s="980"/>
      <c r="N154" s="887"/>
    </row>
    <row r="155" spans="1:14">
      <c r="A155" s="947"/>
      <c r="B155" s="185"/>
      <c r="C155" s="185"/>
      <c r="D155" s="185"/>
      <c r="E155" s="185"/>
      <c r="F155" s="185"/>
      <c r="G155" s="185"/>
      <c r="H155" s="185"/>
      <c r="I155" s="185"/>
      <c r="J155" s="185"/>
      <c r="K155" s="185"/>
      <c r="L155" s="185"/>
      <c r="M155" s="185"/>
      <c r="N155" s="887"/>
    </row>
    <row r="156" spans="1:14">
      <c r="A156" s="948"/>
      <c r="B156" s="266"/>
      <c r="C156" s="266"/>
      <c r="D156" s="266"/>
      <c r="E156" s="266"/>
      <c r="F156" s="266"/>
      <c r="G156" s="266"/>
      <c r="H156" s="266"/>
      <c r="I156" s="266"/>
      <c r="J156" s="266"/>
      <c r="K156" s="266"/>
      <c r="L156" s="266"/>
      <c r="M156" s="266"/>
      <c r="N156" s="887"/>
    </row>
    <row r="157" spans="1:14">
      <c r="A157" s="947"/>
      <c r="B157" s="185"/>
      <c r="C157" s="185"/>
      <c r="D157" s="185"/>
      <c r="E157" s="185"/>
      <c r="F157" s="185"/>
      <c r="G157" s="185"/>
      <c r="H157" s="185"/>
      <c r="I157" s="185"/>
      <c r="J157" s="185"/>
      <c r="K157" s="185"/>
      <c r="L157" s="185"/>
      <c r="M157" s="185"/>
      <c r="N157" s="887"/>
    </row>
    <row r="158" spans="1:14">
      <c r="A158" s="947"/>
      <c r="B158" s="185"/>
      <c r="C158" s="185"/>
      <c r="D158" s="185"/>
      <c r="E158" s="185"/>
      <c r="F158" s="185"/>
      <c r="G158" s="185"/>
      <c r="H158" s="185"/>
      <c r="I158" s="185"/>
      <c r="J158" s="185"/>
      <c r="K158" s="185"/>
      <c r="L158" s="185"/>
      <c r="M158" s="185"/>
      <c r="N158" s="887"/>
    </row>
    <row r="159" spans="1:14">
      <c r="A159" s="947"/>
      <c r="B159" s="185"/>
      <c r="C159" s="185"/>
      <c r="D159" s="185"/>
      <c r="E159" s="185"/>
      <c r="F159" s="185"/>
      <c r="G159" s="185"/>
      <c r="H159" s="185"/>
      <c r="I159" s="185"/>
      <c r="J159" s="185"/>
      <c r="K159" s="185"/>
      <c r="L159" s="185"/>
      <c r="M159" s="185"/>
      <c r="N159" s="887"/>
    </row>
    <row r="160" spans="1:14">
      <c r="A160" s="478"/>
      <c r="B160" s="479"/>
      <c r="C160" s="479"/>
      <c r="D160" s="479"/>
      <c r="E160" s="479"/>
      <c r="F160" s="479"/>
      <c r="G160" s="479"/>
      <c r="H160" s="479"/>
      <c r="I160" s="479"/>
      <c r="J160" s="479"/>
      <c r="K160" s="479"/>
      <c r="L160" s="479"/>
      <c r="M160" s="479"/>
      <c r="N160" s="887"/>
    </row>
    <row r="161" ht="15.95" spans="1:14">
      <c r="A161" s="204"/>
      <c r="B161" s="184"/>
      <c r="C161" s="184"/>
      <c r="D161" s="184"/>
      <c r="E161" s="184"/>
      <c r="F161" s="184"/>
      <c r="G161" s="184"/>
      <c r="H161" s="184"/>
      <c r="I161" s="184"/>
      <c r="J161" s="193"/>
      <c r="K161" s="193"/>
      <c r="L161" s="193"/>
      <c r="M161" s="184"/>
      <c r="N161" s="887"/>
    </row>
    <row r="162" ht="12.75" customHeight="1" spans="1:14">
      <c r="A162" s="601" t="s">
        <v>187</v>
      </c>
      <c r="B162" s="195"/>
      <c r="C162" s="195"/>
      <c r="D162" s="195"/>
      <c r="E162" s="186"/>
      <c r="F162" s="186"/>
      <c r="G162" s="186"/>
      <c r="H162" s="186"/>
      <c r="I162" s="186"/>
      <c r="J162" s="990" t="s">
        <v>188</v>
      </c>
      <c r="K162" s="991"/>
      <c r="L162" s="992"/>
      <c r="M162" s="1006">
        <f>+M57+M68+M81+M94+M98+M103</f>
        <v>0</v>
      </c>
      <c r="N162" s="887"/>
    </row>
    <row r="163" ht="15.75" customHeight="1" spans="1:14">
      <c r="A163" s="949" t="s">
        <v>189</v>
      </c>
      <c r="B163" s="950"/>
      <c r="C163" s="950"/>
      <c r="D163" s="950"/>
      <c r="E163" s="950"/>
      <c r="F163" s="950"/>
      <c r="G163" s="950"/>
      <c r="H163" s="950"/>
      <c r="I163" s="950"/>
      <c r="J163" s="993" t="s">
        <v>190</v>
      </c>
      <c r="K163" s="994"/>
      <c r="L163" s="995"/>
      <c r="M163" s="404">
        <f>+M140</f>
        <v>0</v>
      </c>
      <c r="N163" s="887"/>
    </row>
    <row r="164" ht="13.5" customHeight="1" spans="1:14">
      <c r="A164" s="949"/>
      <c r="B164" s="950"/>
      <c r="C164" s="950"/>
      <c r="D164" s="950"/>
      <c r="E164" s="950"/>
      <c r="F164" s="950"/>
      <c r="G164" s="950"/>
      <c r="H164" s="950"/>
      <c r="I164" s="950"/>
      <c r="J164" s="996" t="s">
        <v>191</v>
      </c>
      <c r="K164" s="997"/>
      <c r="L164" s="998"/>
      <c r="M164" s="1007">
        <f>+M146+M152</f>
        <v>0</v>
      </c>
      <c r="N164" s="887"/>
    </row>
    <row r="165" ht="20.25" customHeight="1" spans="1:14">
      <c r="A165" s="951" t="s">
        <v>192</v>
      </c>
      <c r="B165" s="952"/>
      <c r="C165" s="952"/>
      <c r="D165" s="952"/>
      <c r="E165" s="952"/>
      <c r="F165" s="952"/>
      <c r="G165" s="952"/>
      <c r="H165" s="952"/>
      <c r="I165" s="999"/>
      <c r="J165" s="990" t="s">
        <v>193</v>
      </c>
      <c r="K165" s="991"/>
      <c r="L165" s="992"/>
      <c r="M165" s="1008">
        <f>SUM(M162:M164)</f>
        <v>0</v>
      </c>
      <c r="N165" s="887"/>
    </row>
    <row r="166" spans="1:14">
      <c r="A166" s="951"/>
      <c r="B166" s="952"/>
      <c r="C166" s="952"/>
      <c r="D166" s="952"/>
      <c r="E166" s="952"/>
      <c r="F166" s="952"/>
      <c r="G166" s="952"/>
      <c r="H166" s="952"/>
      <c r="I166" s="999"/>
      <c r="J166" s="993" t="s">
        <v>194</v>
      </c>
      <c r="K166" s="994"/>
      <c r="L166" s="995"/>
      <c r="M166" s="1009">
        <f>+M165*0.15</f>
        <v>0</v>
      </c>
      <c r="N166" s="887"/>
    </row>
    <row r="167" spans="1:14">
      <c r="A167" s="951"/>
      <c r="B167" s="952"/>
      <c r="C167" s="952"/>
      <c r="D167" s="952"/>
      <c r="E167" s="952"/>
      <c r="F167" s="952"/>
      <c r="G167" s="952"/>
      <c r="H167" s="952"/>
      <c r="I167" s="186"/>
      <c r="J167" s="993" t="s">
        <v>195</v>
      </c>
      <c r="K167" s="994"/>
      <c r="L167" s="995"/>
      <c r="M167" s="1009">
        <f>+M165*0.16</f>
        <v>0</v>
      </c>
      <c r="N167" s="887"/>
    </row>
    <row r="168" ht="15.75" customHeight="1" spans="1:14">
      <c r="A168" s="953"/>
      <c r="B168" s="954"/>
      <c r="C168" s="954"/>
      <c r="D168" s="954"/>
      <c r="E168" s="981"/>
      <c r="F168" s="981"/>
      <c r="G168" s="981"/>
      <c r="H168" s="981"/>
      <c r="I168" s="1000"/>
      <c r="J168" s="1001" t="s">
        <v>196</v>
      </c>
      <c r="K168" s="1002"/>
      <c r="L168" s="1003"/>
      <c r="M168" s="1010">
        <f>SUM(M165:M167)</f>
        <v>0</v>
      </c>
      <c r="N168" s="1011"/>
    </row>
    <row r="169" ht="23.95" spans="1:14">
      <c r="A169" s="184"/>
      <c r="B169" s="184"/>
      <c r="C169" s="184"/>
      <c r="D169" s="184"/>
      <c r="E169" s="195"/>
      <c r="F169" s="195"/>
      <c r="G169" s="195"/>
      <c r="H169" s="195"/>
      <c r="I169" s="195"/>
      <c r="J169" s="1004"/>
      <c r="K169" s="1004"/>
      <c r="L169" s="1004"/>
      <c r="M169" s="1012"/>
      <c r="N169" s="1013"/>
    </row>
    <row r="170" ht="18.35" spans="1:14">
      <c r="A170" s="955" t="s">
        <v>197</v>
      </c>
      <c r="B170" s="956"/>
      <c r="C170" s="956"/>
      <c r="D170" s="956"/>
      <c r="E170" s="956"/>
      <c r="F170" s="956"/>
      <c r="G170" s="956"/>
      <c r="H170" s="956"/>
      <c r="I170" s="956"/>
      <c r="J170" s="956"/>
      <c r="K170" s="956"/>
      <c r="L170" s="956"/>
      <c r="M170" s="956"/>
      <c r="N170" s="1014"/>
    </row>
    <row r="171" ht="29.25" customHeight="1" spans="1:14">
      <c r="A171" s="957" t="s">
        <v>198</v>
      </c>
      <c r="B171" s="957"/>
      <c r="C171" s="957"/>
      <c r="D171" s="957"/>
      <c r="E171" s="957" t="s">
        <v>199</v>
      </c>
      <c r="F171" s="957"/>
      <c r="G171" s="957"/>
      <c r="H171" s="982" t="s">
        <v>200</v>
      </c>
      <c r="I171" s="982"/>
      <c r="J171" s="957" t="s">
        <v>201</v>
      </c>
      <c r="K171" s="957"/>
      <c r="L171" s="982" t="s">
        <v>202</v>
      </c>
      <c r="M171" s="982"/>
      <c r="N171" s="982"/>
    </row>
    <row r="172" ht="31.5" customHeight="1" spans="1:14">
      <c r="A172" s="958" t="s">
        <v>203</v>
      </c>
      <c r="B172" s="958"/>
      <c r="C172" s="958"/>
      <c r="D172" s="958"/>
      <c r="E172" s="958" t="s">
        <v>204</v>
      </c>
      <c r="F172" s="958"/>
      <c r="G172" s="958"/>
      <c r="H172" s="959" t="s">
        <v>205</v>
      </c>
      <c r="I172" s="959"/>
      <c r="J172" s="958" t="s">
        <v>206</v>
      </c>
      <c r="K172" s="958"/>
      <c r="L172" s="959" t="s">
        <v>207</v>
      </c>
      <c r="M172" s="959"/>
      <c r="N172" s="959"/>
    </row>
    <row r="173" ht="36" customHeight="1" spans="1:14">
      <c r="A173" s="958" t="s">
        <v>208</v>
      </c>
      <c r="B173" s="958"/>
      <c r="C173" s="958"/>
      <c r="D173" s="958"/>
      <c r="E173" s="958" t="s">
        <v>209</v>
      </c>
      <c r="F173" s="958"/>
      <c r="G173" s="958"/>
      <c r="H173" s="959" t="s">
        <v>210</v>
      </c>
      <c r="I173" s="959"/>
      <c r="J173" s="959" t="s">
        <v>211</v>
      </c>
      <c r="K173" s="959"/>
      <c r="L173" s="959" t="s">
        <v>212</v>
      </c>
      <c r="M173" s="959"/>
      <c r="N173" s="959"/>
    </row>
    <row r="174" ht="34.5" customHeight="1" spans="1:14">
      <c r="A174" s="958" t="s">
        <v>213</v>
      </c>
      <c r="B174" s="958"/>
      <c r="C174" s="958"/>
      <c r="D174" s="958"/>
      <c r="E174" s="958" t="s">
        <v>214</v>
      </c>
      <c r="F174" s="958"/>
      <c r="G174" s="958"/>
      <c r="H174" s="959" t="s">
        <v>215</v>
      </c>
      <c r="I174" s="959"/>
      <c r="J174" s="959" t="s">
        <v>216</v>
      </c>
      <c r="K174" s="959"/>
      <c r="L174" s="959" t="s">
        <v>217</v>
      </c>
      <c r="M174" s="959"/>
      <c r="N174" s="959"/>
    </row>
    <row r="175" ht="33.75" customHeight="1" spans="1:14">
      <c r="A175" s="958" t="s">
        <v>218</v>
      </c>
      <c r="B175" s="958"/>
      <c r="C175" s="958"/>
      <c r="D175" s="958"/>
      <c r="E175" s="958" t="s">
        <v>219</v>
      </c>
      <c r="F175" s="958"/>
      <c r="G175" s="958"/>
      <c r="H175" s="959" t="s">
        <v>220</v>
      </c>
      <c r="I175" s="959"/>
      <c r="J175" s="959" t="s">
        <v>221</v>
      </c>
      <c r="K175" s="959"/>
      <c r="L175" s="959" t="s">
        <v>222</v>
      </c>
      <c r="M175" s="959"/>
      <c r="N175" s="959"/>
    </row>
    <row r="176" ht="27.75" customHeight="1" spans="1:14">
      <c r="A176" s="959" t="s">
        <v>223</v>
      </c>
      <c r="B176" s="959"/>
      <c r="C176" s="959"/>
      <c r="D176" s="959"/>
      <c r="E176" s="983"/>
      <c r="F176" s="983"/>
      <c r="G176" s="983"/>
      <c r="H176" s="983"/>
      <c r="I176" s="983"/>
      <c r="J176" s="958"/>
      <c r="K176" s="958"/>
      <c r="L176" s="983"/>
      <c r="M176" s="983"/>
      <c r="N176" s="983"/>
    </row>
    <row r="177" ht="15.95"/>
    <row r="178" s="169" customFormat="1" ht="29.25" customHeight="1" spans="1:14">
      <c r="A178" s="960" t="s">
        <v>224</v>
      </c>
      <c r="B178" s="961"/>
      <c r="C178" s="961"/>
      <c r="D178" s="961"/>
      <c r="E178" s="961"/>
      <c r="F178" s="961"/>
      <c r="G178" s="961"/>
      <c r="H178" s="961"/>
      <c r="I178" s="961"/>
      <c r="J178" s="961"/>
      <c r="K178" s="961"/>
      <c r="L178" s="961"/>
      <c r="M178" s="961"/>
      <c r="N178" s="1015"/>
    </row>
    <row r="179" s="169" customFormat="1" ht="24" customHeight="1" spans="1:14">
      <c r="A179" s="318" t="s">
        <v>225</v>
      </c>
      <c r="B179" s="962"/>
      <c r="C179" s="319"/>
      <c r="D179" s="319"/>
      <c r="E179" s="319"/>
      <c r="F179" s="319"/>
      <c r="G179" s="319"/>
      <c r="H179" s="319"/>
      <c r="I179" s="319"/>
      <c r="J179" s="319"/>
      <c r="K179" s="319"/>
      <c r="L179" s="319"/>
      <c r="M179" s="319"/>
      <c r="N179" s="350"/>
    </row>
    <row r="180" s="169" customFormat="1" ht="16.5" customHeight="1" spans="1:14">
      <c r="A180" s="963" t="s">
        <v>226</v>
      </c>
      <c r="B180" s="964"/>
      <c r="C180" s="964"/>
      <c r="D180" s="964"/>
      <c r="E180" s="964"/>
      <c r="F180" s="964"/>
      <c r="G180" s="964"/>
      <c r="H180" s="964"/>
      <c r="I180" s="964"/>
      <c r="J180" s="964"/>
      <c r="K180" s="964"/>
      <c r="L180" s="964"/>
      <c r="M180" s="964"/>
      <c r="N180" s="1016"/>
    </row>
  </sheetData>
  <sheetProtection algorithmName="SHA-512" hashValue="OG9A5J/ssEnkKdKyc8SHgbEfUXtWJgYWYn6UWQW4sHJzHOYQzV4XIJ+1q3VyL9sOGkNfvTKo52xD5RkXOhA7ug==" saltValue="7wl9XEL/AXICHShAKDsUTQ==" spinCount="100000" sheet="1" objects="1" scenarios="1"/>
  <mergeCells count="215">
    <mergeCell ref="F3:K3"/>
    <mergeCell ref="F4:K4"/>
    <mergeCell ref="A5:N5"/>
    <mergeCell ref="I6:J6"/>
    <mergeCell ref="K6:M6"/>
    <mergeCell ref="A7:M7"/>
    <mergeCell ref="E8:I8"/>
    <mergeCell ref="L8:M8"/>
    <mergeCell ref="E9:I9"/>
    <mergeCell ref="E10:I10"/>
    <mergeCell ref="E11:I11"/>
    <mergeCell ref="K11:M11"/>
    <mergeCell ref="E12:I12"/>
    <mergeCell ref="K12:M12"/>
    <mergeCell ref="E13:I13"/>
    <mergeCell ref="K13:M13"/>
    <mergeCell ref="E14:I14"/>
    <mergeCell ref="K14:M14"/>
    <mergeCell ref="E15:I15"/>
    <mergeCell ref="K15:M15"/>
    <mergeCell ref="A17:M17"/>
    <mergeCell ref="A18:M18"/>
    <mergeCell ref="C19:G19"/>
    <mergeCell ref="H19:M19"/>
    <mergeCell ref="L20:M20"/>
    <mergeCell ref="C21:G21"/>
    <mergeCell ref="A23:M23"/>
    <mergeCell ref="A24:M24"/>
    <mergeCell ref="C28:D28"/>
    <mergeCell ref="I28:M28"/>
    <mergeCell ref="J30:M30"/>
    <mergeCell ref="J31:M31"/>
    <mergeCell ref="J34:M34"/>
    <mergeCell ref="J35:M35"/>
    <mergeCell ref="A37:M37"/>
    <mergeCell ref="A42:M42"/>
    <mergeCell ref="A43:M43"/>
    <mergeCell ref="A44:E44"/>
    <mergeCell ref="F44:M44"/>
    <mergeCell ref="G45:J45"/>
    <mergeCell ref="G46:J46"/>
    <mergeCell ref="G47:J47"/>
    <mergeCell ref="G48:J48"/>
    <mergeCell ref="G49:J49"/>
    <mergeCell ref="G50:J50"/>
    <mergeCell ref="G51:J51"/>
    <mergeCell ref="G52:J52"/>
    <mergeCell ref="G53:J53"/>
    <mergeCell ref="G54:J54"/>
    <mergeCell ref="G55:J55"/>
    <mergeCell ref="G56:J56"/>
    <mergeCell ref="A58:E58"/>
    <mergeCell ref="F58:L58"/>
    <mergeCell ref="G59:K59"/>
    <mergeCell ref="G60:K60"/>
    <mergeCell ref="G61:K61"/>
    <mergeCell ref="G62:K62"/>
    <mergeCell ref="G63:K63"/>
    <mergeCell ref="G64:K64"/>
    <mergeCell ref="G65:K65"/>
    <mergeCell ref="G66:K66"/>
    <mergeCell ref="G67:K67"/>
    <mergeCell ref="A69:E69"/>
    <mergeCell ref="F69:M69"/>
    <mergeCell ref="G70:J70"/>
    <mergeCell ref="G71:J71"/>
    <mergeCell ref="G72:J72"/>
    <mergeCell ref="G73:J73"/>
    <mergeCell ref="G74:J74"/>
    <mergeCell ref="G75:J75"/>
    <mergeCell ref="G76:J76"/>
    <mergeCell ref="G77:J77"/>
    <mergeCell ref="G78:J78"/>
    <mergeCell ref="G79:J79"/>
    <mergeCell ref="G80:J80"/>
    <mergeCell ref="A82:E82"/>
    <mergeCell ref="F82:M82"/>
    <mergeCell ref="G83:J83"/>
    <mergeCell ref="G84:J84"/>
    <mergeCell ref="G85:J85"/>
    <mergeCell ref="G86:J86"/>
    <mergeCell ref="G87:J87"/>
    <mergeCell ref="G88:J88"/>
    <mergeCell ref="G89:J89"/>
    <mergeCell ref="G90:J90"/>
    <mergeCell ref="G91:J91"/>
    <mergeCell ref="G92:J92"/>
    <mergeCell ref="G93:J93"/>
    <mergeCell ref="A95:E95"/>
    <mergeCell ref="F95:M95"/>
    <mergeCell ref="G96:J96"/>
    <mergeCell ref="G97:J97"/>
    <mergeCell ref="A99:E99"/>
    <mergeCell ref="F99:M99"/>
    <mergeCell ref="G100:J100"/>
    <mergeCell ref="G101:J101"/>
    <mergeCell ref="G102:J102"/>
    <mergeCell ref="A104:E104"/>
    <mergeCell ref="F104:M104"/>
    <mergeCell ref="G105:J105"/>
    <mergeCell ref="G106:L106"/>
    <mergeCell ref="G107:J107"/>
    <mergeCell ref="G108:J108"/>
    <mergeCell ref="G109:J109"/>
    <mergeCell ref="G110:L110"/>
    <mergeCell ref="G111:J111"/>
    <mergeCell ref="G112:J112"/>
    <mergeCell ref="G113:J113"/>
    <mergeCell ref="G114:L114"/>
    <mergeCell ref="G115:I115"/>
    <mergeCell ref="J115:K115"/>
    <mergeCell ref="G116:I116"/>
    <mergeCell ref="J116:K116"/>
    <mergeCell ref="G117:I117"/>
    <mergeCell ref="J117:K117"/>
    <mergeCell ref="J118:K118"/>
    <mergeCell ref="G119:L119"/>
    <mergeCell ref="G120:I120"/>
    <mergeCell ref="J120:K120"/>
    <mergeCell ref="G121:I121"/>
    <mergeCell ref="J121:K121"/>
    <mergeCell ref="G122:I122"/>
    <mergeCell ref="J122:K122"/>
    <mergeCell ref="G123:I123"/>
    <mergeCell ref="J123:K123"/>
    <mergeCell ref="G124:L124"/>
    <mergeCell ref="G125:I125"/>
    <mergeCell ref="J125:K125"/>
    <mergeCell ref="G127:I127"/>
    <mergeCell ref="J127:K127"/>
    <mergeCell ref="G128:I128"/>
    <mergeCell ref="J128:K128"/>
    <mergeCell ref="G129:I129"/>
    <mergeCell ref="J129:K129"/>
    <mergeCell ref="G131:I131"/>
    <mergeCell ref="J131:K131"/>
    <mergeCell ref="G132:I132"/>
    <mergeCell ref="J132:K132"/>
    <mergeCell ref="G133:I133"/>
    <mergeCell ref="J133:K133"/>
    <mergeCell ref="G134:L134"/>
    <mergeCell ref="G135:K135"/>
    <mergeCell ref="G136:K136"/>
    <mergeCell ref="G137:L137"/>
    <mergeCell ref="G138:K138"/>
    <mergeCell ref="G139:K139"/>
    <mergeCell ref="A141:E141"/>
    <mergeCell ref="G141:M141"/>
    <mergeCell ref="G142:K142"/>
    <mergeCell ref="G143:K143"/>
    <mergeCell ref="G144:K144"/>
    <mergeCell ref="G145:K145"/>
    <mergeCell ref="A147:E147"/>
    <mergeCell ref="G147:M147"/>
    <mergeCell ref="G148:K148"/>
    <mergeCell ref="G149:K149"/>
    <mergeCell ref="G150:K150"/>
    <mergeCell ref="G151:K151"/>
    <mergeCell ref="A153:M153"/>
    <mergeCell ref="H154:M154"/>
    <mergeCell ref="A155:M155"/>
    <mergeCell ref="A156:M156"/>
    <mergeCell ref="A157:M157"/>
    <mergeCell ref="A158:M158"/>
    <mergeCell ref="A159:M159"/>
    <mergeCell ref="A160:M160"/>
    <mergeCell ref="A162:I162"/>
    <mergeCell ref="J162:L162"/>
    <mergeCell ref="J163:L163"/>
    <mergeCell ref="J164:L164"/>
    <mergeCell ref="J165:L165"/>
    <mergeCell ref="J166:L166"/>
    <mergeCell ref="J167:L167"/>
    <mergeCell ref="J168:L168"/>
    <mergeCell ref="A170:N170"/>
    <mergeCell ref="A171:D171"/>
    <mergeCell ref="E171:G171"/>
    <mergeCell ref="H171:I171"/>
    <mergeCell ref="J171:K171"/>
    <mergeCell ref="L171:N171"/>
    <mergeCell ref="A172:D172"/>
    <mergeCell ref="E172:G172"/>
    <mergeCell ref="H172:I172"/>
    <mergeCell ref="J172:K172"/>
    <mergeCell ref="L172:N172"/>
    <mergeCell ref="A173:D173"/>
    <mergeCell ref="E173:G173"/>
    <mergeCell ref="H173:I173"/>
    <mergeCell ref="J173:K173"/>
    <mergeCell ref="L173:N173"/>
    <mergeCell ref="A174:D174"/>
    <mergeCell ref="E174:G174"/>
    <mergeCell ref="H174:I174"/>
    <mergeCell ref="J174:K174"/>
    <mergeCell ref="L174:N174"/>
    <mergeCell ref="A175:D175"/>
    <mergeCell ref="E175:G175"/>
    <mergeCell ref="H175:I175"/>
    <mergeCell ref="J175:K175"/>
    <mergeCell ref="L175:N175"/>
    <mergeCell ref="A176:D176"/>
    <mergeCell ref="E176:G176"/>
    <mergeCell ref="H176:I176"/>
    <mergeCell ref="J176:K176"/>
    <mergeCell ref="L176:N176"/>
    <mergeCell ref="A178:N178"/>
    <mergeCell ref="A179:N179"/>
    <mergeCell ref="A180:N180"/>
    <mergeCell ref="H26:H27"/>
    <mergeCell ref="N6:N168"/>
    <mergeCell ref="A165:H167"/>
    <mergeCell ref="A163:I164"/>
    <mergeCell ref="I26:M27"/>
    <mergeCell ref="A38:M40"/>
    <mergeCell ref="L9:M10"/>
  </mergeCells>
  <hyperlinks>
    <hyperlink ref="A179" r:id="rId2" display="adicionales-CCB@ocesa.mx"/>
  </hyperlinks>
  <printOptions horizontalCentered="1"/>
  <pageMargins left="0.393700787401575" right="0.393700787401575" top="0.393700787401575" bottom="0.393700787401575" header="0" footer="0"/>
  <pageSetup paperSize="1" scale="71" fitToHeight="10" orientation="portrait"/>
  <headerFooter/>
  <rowBreaks count="4" manualBreakCount="4">
    <brk id="43" max="16383" man="1"/>
    <brk id="68" max="16383" man="1"/>
    <brk id="103" max="16383" man="1"/>
    <brk id="169"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90033"/>
  </sheetPr>
  <dimension ref="A1:S180"/>
  <sheetViews>
    <sheetView showGridLines="0" workbookViewId="0">
      <selection activeCell="K6" sqref="K6:M6"/>
    </sheetView>
  </sheetViews>
  <sheetFormatPr defaultColWidth="11" defaultRowHeight="15.2"/>
  <cols>
    <col min="1" max="4" width="9.28571428571429" style="1" customWidth="1"/>
    <col min="5" max="5" width="13.4285714285714" style="1" customWidth="1"/>
    <col min="6" max="6" width="9.85714285714286" style="1" customWidth="1"/>
    <col min="7" max="8" width="11.4285714285714" style="1"/>
    <col min="9" max="9" width="19" style="1" customWidth="1"/>
    <col min="10" max="10" width="11.4285714285714" style="1"/>
    <col min="11" max="11" width="9.85714285714286" style="1" customWidth="1"/>
    <col min="12" max="12" width="10.5714285714286" style="1" customWidth="1"/>
    <col min="13" max="13" width="12.2857142857143" style="1" customWidth="1"/>
    <col min="14" max="14" width="6.28571428571429" style="1" customWidth="1"/>
    <col min="15" max="15" width="11.4285714285714" style="1" customWidth="1"/>
    <col min="16" max="16384" width="11.4285714285714" style="1"/>
  </cols>
  <sheetData>
    <row r="1" ht="57.95" customHeight="1" spans="1:14">
      <c r="A1" s="5"/>
      <c r="B1" s="5"/>
      <c r="C1" s="5"/>
      <c r="D1" s="5"/>
      <c r="E1" s="79"/>
      <c r="F1" s="79"/>
      <c r="G1" s="79"/>
      <c r="H1" s="79"/>
      <c r="I1" s="79"/>
      <c r="J1" s="79"/>
      <c r="K1" s="79"/>
      <c r="L1" s="79"/>
      <c r="M1" s="79"/>
      <c r="N1" s="79"/>
    </row>
    <row r="2" ht="15" customHeight="1" spans="1:14">
      <c r="A2" s="4"/>
      <c r="B2" s="4"/>
      <c r="C2" s="4"/>
      <c r="D2" s="4"/>
      <c r="E2" s="4"/>
      <c r="F2" s="80"/>
      <c r="G2" s="81"/>
      <c r="H2" s="81"/>
      <c r="I2" s="81"/>
      <c r="J2" s="81"/>
      <c r="K2" s="81"/>
      <c r="L2" s="105"/>
      <c r="M2" s="105"/>
      <c r="N2" s="105"/>
    </row>
    <row r="3" ht="15" customHeight="1" spans="1:14">
      <c r="A3" s="4"/>
      <c r="B3" s="4"/>
      <c r="C3" s="4"/>
      <c r="D3" s="4"/>
      <c r="E3" s="82"/>
      <c r="F3" s="83" t="s">
        <v>227</v>
      </c>
      <c r="G3" s="83"/>
      <c r="H3" s="83"/>
      <c r="I3" s="83"/>
      <c r="J3" s="83"/>
      <c r="K3" s="83"/>
      <c r="L3" s="105"/>
      <c r="M3" s="105"/>
      <c r="N3" s="105"/>
    </row>
    <row r="4" ht="30" customHeight="1" spans="1:14">
      <c r="A4" s="4"/>
      <c r="B4" s="4"/>
      <c r="C4" s="4"/>
      <c r="D4" s="4"/>
      <c r="E4" s="4"/>
      <c r="F4" s="84" t="s">
        <v>16</v>
      </c>
      <c r="G4" s="84"/>
      <c r="H4" s="84"/>
      <c r="I4" s="84"/>
      <c r="J4" s="84"/>
      <c r="K4" s="84"/>
      <c r="L4" s="80"/>
      <c r="M4" s="137"/>
      <c r="N4" s="4"/>
    </row>
    <row r="5" ht="36.75" customHeight="1" spans="1:14">
      <c r="A5" s="6" t="s">
        <v>17</v>
      </c>
      <c r="B5" s="7"/>
      <c r="C5" s="7"/>
      <c r="D5" s="7"/>
      <c r="E5" s="7"/>
      <c r="F5" s="7"/>
      <c r="G5" s="7"/>
      <c r="H5" s="7"/>
      <c r="I5" s="7"/>
      <c r="J5" s="7"/>
      <c r="K5" s="7"/>
      <c r="L5" s="7"/>
      <c r="M5" s="7"/>
      <c r="N5" s="138"/>
    </row>
    <row r="6" ht="12.75" customHeight="1" spans="1:14">
      <c r="A6" s="33" t="s">
        <v>18</v>
      </c>
      <c r="B6" s="90" t="str">
        <f>+'DATOS MAESTROS'!B3</f>
        <v>GLASSTECH MEXICO 2025</v>
      </c>
      <c r="C6" s="92"/>
      <c r="D6" s="92"/>
      <c r="E6" s="92"/>
      <c r="F6" s="92"/>
      <c r="G6" s="92"/>
      <c r="H6" s="92"/>
      <c r="I6" s="385" t="s">
        <v>19</v>
      </c>
      <c r="J6" s="385"/>
      <c r="K6" s="826" t="str">
        <f>+'DATOS MAESTROS'!B4</f>
        <v>16 al 18 de julio 2025</v>
      </c>
      <c r="L6" s="25"/>
      <c r="M6" s="25"/>
      <c r="N6" s="735" t="s">
        <v>228</v>
      </c>
    </row>
    <row r="7" ht="17.55" spans="1:14">
      <c r="A7" s="19" t="s">
        <v>21</v>
      </c>
      <c r="B7" s="20"/>
      <c r="C7" s="20"/>
      <c r="D7" s="20"/>
      <c r="E7" s="20"/>
      <c r="F7" s="20"/>
      <c r="G7" s="20"/>
      <c r="H7" s="20"/>
      <c r="I7" s="20"/>
      <c r="J7" s="20"/>
      <c r="K7" s="20"/>
      <c r="L7" s="20"/>
      <c r="M7" s="20"/>
      <c r="N7" s="737"/>
    </row>
    <row r="8" ht="19.95" spans="1:19">
      <c r="A8" s="13" t="s">
        <v>22</v>
      </c>
      <c r="B8" s="14"/>
      <c r="C8" s="15"/>
      <c r="D8" s="15"/>
      <c r="E8" s="86"/>
      <c r="F8" s="86"/>
      <c r="G8" s="86"/>
      <c r="H8" s="86"/>
      <c r="I8" s="86"/>
      <c r="J8" s="26"/>
      <c r="K8" s="26"/>
      <c r="L8" s="108" t="s">
        <v>23</v>
      </c>
      <c r="M8" s="141"/>
      <c r="N8" s="737"/>
      <c r="S8" s="836"/>
    </row>
    <row r="9" spans="1:14">
      <c r="A9" s="16" t="s">
        <v>24</v>
      </c>
      <c r="B9" s="17"/>
      <c r="C9" s="18"/>
      <c r="D9" s="18"/>
      <c r="E9" s="87"/>
      <c r="F9" s="87"/>
      <c r="G9" s="87"/>
      <c r="H9" s="87"/>
      <c r="I9" s="87"/>
      <c r="J9" s="26"/>
      <c r="K9" s="26"/>
      <c r="L9" s="109"/>
      <c r="M9" s="142"/>
      <c r="N9" s="737"/>
    </row>
    <row r="10" ht="15.95" spans="1:14">
      <c r="A10" s="16" t="s">
        <v>25</v>
      </c>
      <c r="B10" s="17"/>
      <c r="C10" s="18"/>
      <c r="D10" s="18"/>
      <c r="E10" s="87"/>
      <c r="F10" s="87"/>
      <c r="G10" s="87"/>
      <c r="H10" s="87"/>
      <c r="I10" s="87"/>
      <c r="J10" s="26"/>
      <c r="K10" s="26"/>
      <c r="L10" s="110"/>
      <c r="M10" s="143"/>
      <c r="N10" s="737"/>
    </row>
    <row r="11" spans="1:14">
      <c r="A11" s="16" t="s">
        <v>26</v>
      </c>
      <c r="B11" s="17"/>
      <c r="C11" s="18"/>
      <c r="D11" s="18"/>
      <c r="E11" s="87"/>
      <c r="F11" s="87"/>
      <c r="G11" s="87"/>
      <c r="H11" s="87"/>
      <c r="I11" s="87"/>
      <c r="J11" s="111" t="s">
        <v>27</v>
      </c>
      <c r="K11" s="112"/>
      <c r="L11" s="112"/>
      <c r="M11" s="112"/>
      <c r="N11" s="737"/>
    </row>
    <row r="12" spans="1:14">
      <c r="A12" s="16" t="s">
        <v>28</v>
      </c>
      <c r="B12" s="17"/>
      <c r="C12" s="18"/>
      <c r="D12" s="18"/>
      <c r="E12" s="87"/>
      <c r="F12" s="87"/>
      <c r="G12" s="87"/>
      <c r="H12" s="87"/>
      <c r="I12" s="87"/>
      <c r="J12" s="111" t="s">
        <v>29</v>
      </c>
      <c r="K12" s="112"/>
      <c r="L12" s="112"/>
      <c r="M12" s="112"/>
      <c r="N12" s="737"/>
    </row>
    <row r="13" spans="1:14">
      <c r="A13" s="16" t="s">
        <v>30</v>
      </c>
      <c r="B13" s="17"/>
      <c r="C13" s="18"/>
      <c r="D13" s="18"/>
      <c r="E13" s="87"/>
      <c r="F13" s="87"/>
      <c r="G13" s="87"/>
      <c r="H13" s="87"/>
      <c r="I13" s="87"/>
      <c r="J13" s="111" t="s">
        <v>31</v>
      </c>
      <c r="K13" s="112"/>
      <c r="L13" s="112"/>
      <c r="M13" s="112"/>
      <c r="N13" s="737"/>
    </row>
    <row r="14" spans="1:14">
      <c r="A14" s="16" t="s">
        <v>32</v>
      </c>
      <c r="B14" s="17"/>
      <c r="C14" s="18"/>
      <c r="D14" s="18"/>
      <c r="E14" s="87"/>
      <c r="F14" s="87"/>
      <c r="G14" s="87"/>
      <c r="H14" s="87"/>
      <c r="I14" s="87"/>
      <c r="J14" s="111" t="s">
        <v>33</v>
      </c>
      <c r="K14" s="112"/>
      <c r="L14" s="112"/>
      <c r="M14" s="112"/>
      <c r="N14" s="737"/>
    </row>
    <row r="15" spans="1:14">
      <c r="A15" s="16" t="s">
        <v>34</v>
      </c>
      <c r="B15" s="17"/>
      <c r="C15" s="18"/>
      <c r="D15" s="18"/>
      <c r="E15" s="87"/>
      <c r="F15" s="87"/>
      <c r="G15" s="87"/>
      <c r="H15" s="87"/>
      <c r="I15" s="87"/>
      <c r="J15" s="113" t="s">
        <v>35</v>
      </c>
      <c r="K15" s="112"/>
      <c r="L15" s="112"/>
      <c r="M15" s="112"/>
      <c r="N15" s="737"/>
    </row>
    <row r="16" spans="1:14">
      <c r="A16" s="18"/>
      <c r="B16" s="18"/>
      <c r="C16" s="18"/>
      <c r="D16" s="18"/>
      <c r="E16" s="26"/>
      <c r="F16" s="26"/>
      <c r="G16" s="26"/>
      <c r="H16" s="26"/>
      <c r="I16" s="26"/>
      <c r="J16" s="18"/>
      <c r="K16" s="18"/>
      <c r="L16" s="18"/>
      <c r="M16" s="26"/>
      <c r="N16" s="737"/>
    </row>
    <row r="17" ht="15" customHeight="1" spans="1:14">
      <c r="A17" s="19" t="s">
        <v>36</v>
      </c>
      <c r="B17" s="20"/>
      <c r="C17" s="20"/>
      <c r="D17" s="20"/>
      <c r="E17" s="20"/>
      <c r="F17" s="20"/>
      <c r="G17" s="20"/>
      <c r="H17" s="20"/>
      <c r="I17" s="20"/>
      <c r="J17" s="20"/>
      <c r="K17" s="20"/>
      <c r="L17" s="20"/>
      <c r="M17" s="20"/>
      <c r="N17" s="737"/>
    </row>
    <row r="18" ht="12.75" customHeight="1" spans="1:14">
      <c r="A18" s="23"/>
      <c r="B18" s="33" t="s">
        <v>38</v>
      </c>
      <c r="C18" s="25" t="s">
        <v>39</v>
      </c>
      <c r="D18" s="25"/>
      <c r="E18" s="25"/>
      <c r="F18" s="25"/>
      <c r="G18" s="25"/>
      <c r="H18" s="88" t="s">
        <v>49</v>
      </c>
      <c r="I18" s="25" t="s">
        <v>50</v>
      </c>
      <c r="J18" s="25"/>
      <c r="K18" s="25"/>
      <c r="L18" s="25"/>
      <c r="M18" s="25"/>
      <c r="N18" s="737"/>
    </row>
    <row r="19" spans="1:14">
      <c r="A19" s="32"/>
      <c r="B19" s="33"/>
      <c r="C19" s="26" t="s">
        <v>41</v>
      </c>
      <c r="D19" s="26"/>
      <c r="E19" s="26">
        <f>+'DATOS MAESTROS'!B7</f>
        <v>1010071218</v>
      </c>
      <c r="F19" s="26"/>
      <c r="G19" s="89"/>
      <c r="H19" s="92" t="s">
        <v>42</v>
      </c>
      <c r="I19" s="26" t="s">
        <v>229</v>
      </c>
      <c r="J19" s="92"/>
      <c r="K19" s="92"/>
      <c r="L19" s="114"/>
      <c r="M19" s="145"/>
      <c r="N19" s="737"/>
    </row>
    <row r="20" spans="1:14">
      <c r="A20" s="23"/>
      <c r="B20" s="33" t="s">
        <v>44</v>
      </c>
      <c r="C20" s="27" t="s">
        <v>45</v>
      </c>
      <c r="D20" s="27"/>
      <c r="E20" s="91"/>
      <c r="F20" s="91"/>
      <c r="G20" s="91"/>
      <c r="H20" s="92" t="s">
        <v>46</v>
      </c>
      <c r="I20" s="26"/>
      <c r="J20" s="26"/>
      <c r="K20" s="115">
        <f>+'DATOS MAESTROS'!B6</f>
        <v>45847</v>
      </c>
      <c r="L20" s="116"/>
      <c r="M20" s="26"/>
      <c r="N20" s="737"/>
    </row>
    <row r="21" spans="1:14">
      <c r="A21" s="28"/>
      <c r="B21" s="24"/>
      <c r="C21" s="29"/>
      <c r="D21" s="29"/>
      <c r="E21" s="88"/>
      <c r="F21" s="88"/>
      <c r="G21" s="88"/>
      <c r="H21" s="26"/>
      <c r="I21" s="26"/>
      <c r="J21" s="26"/>
      <c r="K21" s="116"/>
      <c r="L21" s="116"/>
      <c r="M21" s="26"/>
      <c r="N21" s="737"/>
    </row>
    <row r="22" ht="16.8" spans="1:14">
      <c r="A22" s="19" t="s">
        <v>47</v>
      </c>
      <c r="B22" s="20"/>
      <c r="C22" s="20"/>
      <c r="D22" s="20"/>
      <c r="E22" s="20"/>
      <c r="F22" s="20"/>
      <c r="G22" s="20"/>
      <c r="H22" s="20"/>
      <c r="I22" s="20"/>
      <c r="J22" s="20"/>
      <c r="K22" s="20"/>
      <c r="L22" s="20"/>
      <c r="M22" s="20"/>
      <c r="N22" s="737"/>
    </row>
    <row r="23" spans="1:14">
      <c r="A23" s="73" t="s">
        <v>48</v>
      </c>
      <c r="B23" s="74"/>
      <c r="C23" s="74"/>
      <c r="D23" s="74"/>
      <c r="E23" s="74"/>
      <c r="F23" s="74"/>
      <c r="G23" s="74"/>
      <c r="H23" s="74"/>
      <c r="I23" s="74"/>
      <c r="J23" s="74"/>
      <c r="K23" s="74"/>
      <c r="L23" s="74"/>
      <c r="M23" s="74"/>
      <c r="N23" s="737"/>
    </row>
    <row r="24" ht="15.95" spans="1:14">
      <c r="A24" s="28" t="s">
        <v>49</v>
      </c>
      <c r="B24" s="24"/>
      <c r="C24" s="26" t="s">
        <v>50</v>
      </c>
      <c r="D24" s="26"/>
      <c r="E24" s="26"/>
      <c r="F24" s="26"/>
      <c r="G24" s="26"/>
      <c r="H24" s="26"/>
      <c r="I24" s="17"/>
      <c r="J24" s="17"/>
      <c r="K24" s="26"/>
      <c r="L24" s="26"/>
      <c r="M24" s="26"/>
      <c r="N24" s="737"/>
    </row>
    <row r="25" spans="1:14">
      <c r="A25" s="30"/>
      <c r="B25" s="31"/>
      <c r="C25" s="24"/>
      <c r="D25" s="24"/>
      <c r="E25" s="93"/>
      <c r="F25" s="93"/>
      <c r="G25" s="18"/>
      <c r="H25" s="94" t="s">
        <v>51</v>
      </c>
      <c r="I25" s="117"/>
      <c r="J25" s="118"/>
      <c r="K25" s="118"/>
      <c r="L25" s="118"/>
      <c r="M25" s="118"/>
      <c r="N25" s="737"/>
    </row>
    <row r="26" ht="15.95" spans="1:14">
      <c r="A26" s="32"/>
      <c r="B26" s="18"/>
      <c r="C26" s="18"/>
      <c r="D26" s="18"/>
      <c r="E26" s="26"/>
      <c r="F26" s="26"/>
      <c r="G26" s="26"/>
      <c r="H26" s="94"/>
      <c r="I26" s="119"/>
      <c r="J26" s="120"/>
      <c r="K26" s="120"/>
      <c r="L26" s="120"/>
      <c r="M26" s="120"/>
      <c r="N26" s="737"/>
    </row>
    <row r="27" ht="12.75" customHeight="1" spans="1:14">
      <c r="A27" s="32"/>
      <c r="B27" s="18"/>
      <c r="C27" s="33" t="s">
        <v>52</v>
      </c>
      <c r="D27" s="33"/>
      <c r="E27" s="26"/>
      <c r="F27" s="26"/>
      <c r="G27" s="26"/>
      <c r="H27" s="26"/>
      <c r="I27" s="121" t="s">
        <v>53</v>
      </c>
      <c r="J27" s="121"/>
      <c r="K27" s="121"/>
      <c r="L27" s="121"/>
      <c r="M27" s="121"/>
      <c r="N27" s="737"/>
    </row>
    <row r="28" ht="12.75" customHeight="1" spans="1:14">
      <c r="A28" s="32"/>
      <c r="B28" s="18"/>
      <c r="C28" s="34" t="s">
        <v>54</v>
      </c>
      <c r="D28" s="35"/>
      <c r="F28" s="37" t="s">
        <v>55</v>
      </c>
      <c r="G28" s="95"/>
      <c r="H28" s="26"/>
      <c r="I28" s="121"/>
      <c r="J28" s="121"/>
      <c r="K28" s="121"/>
      <c r="L28" s="121"/>
      <c r="M28" s="121"/>
      <c r="N28" s="737"/>
    </row>
    <row r="29" spans="1:14">
      <c r="A29" s="36"/>
      <c r="C29" s="37" t="s">
        <v>56</v>
      </c>
      <c r="D29" s="35"/>
      <c r="F29" s="37"/>
      <c r="G29" s="37"/>
      <c r="H29" s="17"/>
      <c r="I29" s="17"/>
      <c r="J29" s="122"/>
      <c r="K29" s="122"/>
      <c r="L29" s="122"/>
      <c r="M29" s="122"/>
      <c r="N29" s="737"/>
    </row>
    <row r="30" ht="15.95" spans="1:14">
      <c r="A30" s="36"/>
      <c r="C30" s="38" t="s">
        <v>57</v>
      </c>
      <c r="D30" s="35"/>
      <c r="F30" s="37" t="s">
        <v>58</v>
      </c>
      <c r="G30" s="95"/>
      <c r="H30" s="26"/>
      <c r="I30" s="26"/>
      <c r="J30" s="123" t="s">
        <v>59</v>
      </c>
      <c r="K30" s="123"/>
      <c r="L30" s="123"/>
      <c r="M30" s="123"/>
      <c r="N30" s="737"/>
    </row>
    <row r="31" spans="1:14">
      <c r="A31" s="36"/>
      <c r="H31" s="26"/>
      <c r="I31" s="26"/>
      <c r="J31" s="68"/>
      <c r="K31" s="68"/>
      <c r="L31" s="68"/>
      <c r="M31" s="68"/>
      <c r="N31" s="737"/>
    </row>
    <row r="32" spans="1:14">
      <c r="A32" s="36"/>
      <c r="C32" s="37"/>
      <c r="D32" s="18"/>
      <c r="F32" s="37"/>
      <c r="G32" s="37"/>
      <c r="H32" s="26"/>
      <c r="I32" s="26"/>
      <c r="J32" s="68"/>
      <c r="K32" s="68"/>
      <c r="L32" s="68"/>
      <c r="M32" s="68"/>
      <c r="N32" s="737"/>
    </row>
    <row r="33" spans="1:14">
      <c r="A33" s="36"/>
      <c r="D33" s="18"/>
      <c r="H33" s="17"/>
      <c r="I33" s="17"/>
      <c r="J33" s="124"/>
      <c r="K33" s="124"/>
      <c r="L33" s="124"/>
      <c r="M33" s="124"/>
      <c r="N33" s="737"/>
    </row>
    <row r="34" spans="1:14">
      <c r="A34" s="39"/>
      <c r="B34" s="37"/>
      <c r="C34" s="18"/>
      <c r="D34" s="18"/>
      <c r="E34" s="96"/>
      <c r="F34" s="96"/>
      <c r="G34" s="96"/>
      <c r="H34" s="96"/>
      <c r="I34" s="96"/>
      <c r="J34" s="125" t="s">
        <v>60</v>
      </c>
      <c r="K34" s="123"/>
      <c r="L34" s="123"/>
      <c r="M34" s="123"/>
      <c r="N34" s="737"/>
    </row>
    <row r="35" spans="1:14">
      <c r="A35" s="40" t="s">
        <v>61</v>
      </c>
      <c r="B35" s="41"/>
      <c r="C35" s="27"/>
      <c r="D35" s="27"/>
      <c r="E35" s="91"/>
      <c r="F35" s="91"/>
      <c r="G35" s="91"/>
      <c r="H35" s="91"/>
      <c r="I35" s="91"/>
      <c r="J35" s="91"/>
      <c r="K35" s="91"/>
      <c r="L35" s="91"/>
      <c r="M35" s="91"/>
      <c r="N35" s="737"/>
    </row>
    <row r="36" ht="16.8" spans="1:14">
      <c r="A36" s="42" t="s">
        <v>62</v>
      </c>
      <c r="B36" s="43"/>
      <c r="C36" s="44"/>
      <c r="D36" s="44"/>
      <c r="E36" s="44"/>
      <c r="F36" s="44"/>
      <c r="G36" s="44"/>
      <c r="H36" s="44"/>
      <c r="I36" s="44"/>
      <c r="J36" s="44"/>
      <c r="K36" s="44"/>
      <c r="L36" s="44"/>
      <c r="M36" s="146"/>
      <c r="N36" s="737"/>
    </row>
    <row r="37" ht="24" customHeight="1" spans="1:14">
      <c r="A37" s="45" t="s">
        <v>230</v>
      </c>
      <c r="B37" s="46"/>
      <c r="C37" s="46"/>
      <c r="D37" s="46"/>
      <c r="E37" s="46"/>
      <c r="F37" s="46"/>
      <c r="G37" s="46"/>
      <c r="H37" s="46"/>
      <c r="I37" s="46"/>
      <c r="J37" s="46"/>
      <c r="K37" s="46"/>
      <c r="L37" s="46"/>
      <c r="M37" s="46"/>
      <c r="N37" s="737"/>
    </row>
    <row r="38" ht="19.5" customHeight="1" spans="1:14">
      <c r="A38" s="47"/>
      <c r="B38" s="48"/>
      <c r="C38" s="48"/>
      <c r="D38" s="48"/>
      <c r="E38" s="48"/>
      <c r="F38" s="48"/>
      <c r="G38" s="48"/>
      <c r="H38" s="48"/>
      <c r="I38" s="48"/>
      <c r="J38" s="48"/>
      <c r="K38" s="48"/>
      <c r="L38" s="48"/>
      <c r="M38" s="48"/>
      <c r="N38" s="737"/>
    </row>
    <row r="39" ht="18.75" customHeight="1" spans="1:14">
      <c r="A39" s="49"/>
      <c r="B39" s="50"/>
      <c r="C39" s="50"/>
      <c r="D39" s="50"/>
      <c r="E39" s="50"/>
      <c r="F39" s="50"/>
      <c r="G39" s="50"/>
      <c r="H39" s="50"/>
      <c r="I39" s="50"/>
      <c r="J39" s="50"/>
      <c r="K39" s="50"/>
      <c r="L39" s="50"/>
      <c r="M39" s="50"/>
      <c r="N39" s="737"/>
    </row>
    <row r="40" spans="1:14">
      <c r="A40" s="362"/>
      <c r="B40" s="3"/>
      <c r="C40" s="80"/>
      <c r="D40" s="80"/>
      <c r="E40" s="80"/>
      <c r="F40" s="80"/>
      <c r="G40" s="80"/>
      <c r="H40" s="80"/>
      <c r="I40" s="80"/>
      <c r="J40" s="80"/>
      <c r="K40" s="80"/>
      <c r="L40" s="80"/>
      <c r="M40" s="80"/>
      <c r="N40" s="737"/>
    </row>
    <row r="41" ht="20.4" spans="1:14">
      <c r="A41" s="691" t="s">
        <v>231</v>
      </c>
      <c r="B41" s="692"/>
      <c r="C41" s="692"/>
      <c r="D41" s="692"/>
      <c r="E41" s="706"/>
      <c r="F41" s="706"/>
      <c r="G41" s="706"/>
      <c r="H41" s="706"/>
      <c r="I41" s="706"/>
      <c r="J41" s="706"/>
      <c r="K41" s="706"/>
      <c r="L41" s="706"/>
      <c r="M41" s="706"/>
      <c r="N41" s="737"/>
    </row>
    <row r="42" ht="21.75" customHeight="1" spans="1:14">
      <c r="A42" s="693" t="s">
        <v>66</v>
      </c>
      <c r="B42" s="694"/>
      <c r="C42" s="694"/>
      <c r="D42" s="694"/>
      <c r="E42" s="694"/>
      <c r="F42" s="707"/>
      <c r="G42" s="708" t="s">
        <v>232</v>
      </c>
      <c r="H42" s="694"/>
      <c r="I42" s="694"/>
      <c r="J42" s="694"/>
      <c r="K42" s="694"/>
      <c r="L42" s="694"/>
      <c r="M42" s="694"/>
      <c r="N42" s="737"/>
    </row>
    <row r="43" ht="36" customHeight="1" spans="1:14">
      <c r="A43" s="57" t="str">
        <f>+'DATOS MAESTROS'!B8</f>
        <v>N/A</v>
      </c>
      <c r="B43" s="58" t="str">
        <f>+'DATOS MAESTROS'!B9</f>
        <v>N/A</v>
      </c>
      <c r="C43" s="59">
        <f>+'DATOS MAESTROS'!B10</f>
        <v>45854</v>
      </c>
      <c r="D43" s="59">
        <f>+'DATOS MAESTROS'!B11</f>
        <v>45855</v>
      </c>
      <c r="E43" s="59">
        <f>+'DATOS MAESTROS'!B12</f>
        <v>45856</v>
      </c>
      <c r="F43" s="99" t="s">
        <v>68</v>
      </c>
      <c r="G43" s="710" t="s">
        <v>233</v>
      </c>
      <c r="H43" s="711"/>
      <c r="I43" s="711"/>
      <c r="J43" s="716"/>
      <c r="K43" s="127" t="s">
        <v>234</v>
      </c>
      <c r="L43" s="717" t="s">
        <v>71</v>
      </c>
      <c r="M43" s="147" t="s">
        <v>72</v>
      </c>
      <c r="N43" s="737"/>
    </row>
    <row r="44" ht="43.5" customHeight="1" spans="1:14">
      <c r="A44" s="60"/>
      <c r="B44" s="61"/>
      <c r="C44" s="62"/>
      <c r="D44" s="62"/>
      <c r="E44" s="62"/>
      <c r="F44" s="712">
        <f>SUM(A44:E44)</f>
        <v>0</v>
      </c>
      <c r="G44" s="498" t="s">
        <v>235</v>
      </c>
      <c r="H44" s="107"/>
      <c r="I44" s="107"/>
      <c r="J44" s="529"/>
      <c r="K44" s="712" t="s">
        <v>236</v>
      </c>
      <c r="L44" s="827">
        <v>231.03</v>
      </c>
      <c r="M44" s="832">
        <f>+L44*F44</f>
        <v>0</v>
      </c>
      <c r="N44" s="737"/>
    </row>
    <row r="45" ht="45.75" customHeight="1" spans="1:14">
      <c r="A45" s="60"/>
      <c r="B45" s="61"/>
      <c r="C45" s="62"/>
      <c r="D45" s="62"/>
      <c r="E45" s="62"/>
      <c r="F45" s="712">
        <f>SUM(A45:E45)</f>
        <v>0</v>
      </c>
      <c r="G45" s="498" t="s">
        <v>237</v>
      </c>
      <c r="H45" s="107"/>
      <c r="I45" s="107"/>
      <c r="J45" s="529"/>
      <c r="K45" s="712" t="s">
        <v>236</v>
      </c>
      <c r="L45" s="827">
        <v>231.03</v>
      </c>
      <c r="M45" s="832">
        <f>+L45*F45</f>
        <v>0</v>
      </c>
      <c r="N45" s="737"/>
    </row>
    <row r="46" ht="15.95" spans="1:14">
      <c r="A46" s="413"/>
      <c r="B46" s="4"/>
      <c r="C46" s="4"/>
      <c r="D46" s="4"/>
      <c r="E46" s="825"/>
      <c r="F46" s="825"/>
      <c r="G46" s="825"/>
      <c r="H46" s="825"/>
      <c r="I46" s="825"/>
      <c r="J46" s="828"/>
      <c r="K46" s="828"/>
      <c r="L46" s="828"/>
      <c r="M46" s="825"/>
      <c r="N46" s="737"/>
    </row>
    <row r="47" ht="12.75" customHeight="1" spans="1:14">
      <c r="A47" s="817"/>
      <c r="B47" s="818"/>
      <c r="C47" s="819"/>
      <c r="D47" s="819"/>
      <c r="E47" s="819"/>
      <c r="F47" s="819"/>
      <c r="G47" s="819"/>
      <c r="H47" s="819"/>
      <c r="I47" s="819"/>
      <c r="J47" s="719" t="s">
        <v>188</v>
      </c>
      <c r="K47" s="720"/>
      <c r="L47" s="721"/>
      <c r="M47" s="833">
        <f>+M45+M44</f>
        <v>0</v>
      </c>
      <c r="N47" s="737"/>
    </row>
    <row r="48" spans="1:14">
      <c r="A48" s="820" t="s">
        <v>238</v>
      </c>
      <c r="B48" s="821"/>
      <c r="C48" s="821"/>
      <c r="D48" s="821"/>
      <c r="E48" s="821"/>
      <c r="F48" s="821"/>
      <c r="G48" s="821"/>
      <c r="H48" s="821"/>
      <c r="I48" s="821"/>
      <c r="J48" s="723" t="s">
        <v>239</v>
      </c>
      <c r="K48" s="724"/>
      <c r="L48" s="725"/>
      <c r="M48" s="834">
        <f>+M47*0.16</f>
        <v>0</v>
      </c>
      <c r="N48" s="737"/>
    </row>
    <row r="49" ht="13.5" customHeight="1" spans="1:14">
      <c r="A49" s="820"/>
      <c r="B49" s="821"/>
      <c r="C49" s="821"/>
      <c r="D49" s="821"/>
      <c r="E49" s="821"/>
      <c r="F49" s="821"/>
      <c r="G49" s="821"/>
      <c r="H49" s="821"/>
      <c r="I49" s="821"/>
      <c r="J49" s="829" t="s">
        <v>196</v>
      </c>
      <c r="K49" s="830"/>
      <c r="L49" s="831"/>
      <c r="M49" s="835">
        <f>+M48+M47</f>
        <v>0</v>
      </c>
      <c r="N49" s="737"/>
    </row>
    <row r="50" spans="1:14">
      <c r="A50" s="822" t="s">
        <v>240</v>
      </c>
      <c r="B50" s="823"/>
      <c r="C50" s="824"/>
      <c r="D50" s="824"/>
      <c r="E50" s="824"/>
      <c r="F50" s="824"/>
      <c r="G50" s="824"/>
      <c r="H50" s="824"/>
      <c r="I50" s="824"/>
      <c r="J50" s="730"/>
      <c r="K50" s="730"/>
      <c r="L50" s="730"/>
      <c r="M50" s="730"/>
      <c r="N50" s="737"/>
    </row>
    <row r="51" spans="1:14">
      <c r="A51" s="822"/>
      <c r="B51" s="823"/>
      <c r="C51" s="824"/>
      <c r="D51" s="824"/>
      <c r="E51" s="824"/>
      <c r="F51" s="824"/>
      <c r="G51" s="824"/>
      <c r="H51" s="824"/>
      <c r="I51" s="824"/>
      <c r="J51" s="730"/>
      <c r="K51" s="730"/>
      <c r="L51" s="730"/>
      <c r="M51" s="730"/>
      <c r="N51" s="737"/>
    </row>
    <row r="52" ht="12.75" customHeight="1" spans="1:14">
      <c r="A52" s="704" t="s">
        <v>241</v>
      </c>
      <c r="B52" s="705"/>
      <c r="C52" s="705"/>
      <c r="D52" s="705"/>
      <c r="E52" s="705"/>
      <c r="F52" s="705"/>
      <c r="G52" s="705"/>
      <c r="H52" s="705"/>
      <c r="I52" s="705"/>
      <c r="J52" s="705"/>
      <c r="K52" s="705"/>
      <c r="L52" s="705"/>
      <c r="M52" s="705"/>
      <c r="N52" s="737"/>
    </row>
    <row r="53" ht="12.75" customHeight="1" spans="1:14">
      <c r="A53" s="704"/>
      <c r="B53" s="705"/>
      <c r="C53" s="705"/>
      <c r="D53" s="705"/>
      <c r="E53" s="705"/>
      <c r="F53" s="705"/>
      <c r="G53" s="705"/>
      <c r="H53" s="705"/>
      <c r="I53" s="705"/>
      <c r="J53" s="705"/>
      <c r="K53" s="705"/>
      <c r="L53" s="705"/>
      <c r="M53" s="705"/>
      <c r="N53" s="737"/>
    </row>
    <row r="54" spans="1:14">
      <c r="A54" s="822"/>
      <c r="B54" s="823"/>
      <c r="C54" s="824"/>
      <c r="D54" s="824"/>
      <c r="E54" s="824"/>
      <c r="F54" s="824"/>
      <c r="G54" s="824"/>
      <c r="H54" s="824"/>
      <c r="I54" s="824"/>
      <c r="J54" s="730"/>
      <c r="K54" s="730"/>
      <c r="L54" s="730"/>
      <c r="M54" s="730"/>
      <c r="N54" s="737"/>
    </row>
    <row r="55" ht="7.5" customHeight="1" spans="1:14">
      <c r="A55" s="422"/>
      <c r="B55" s="423"/>
      <c r="C55" s="423"/>
      <c r="D55" s="423"/>
      <c r="E55" s="423"/>
      <c r="F55" s="423"/>
      <c r="G55" s="423"/>
      <c r="H55" s="423"/>
      <c r="I55" s="423"/>
      <c r="J55" s="423"/>
      <c r="K55" s="423"/>
      <c r="L55" s="423"/>
      <c r="M55" s="423"/>
      <c r="N55" s="737"/>
    </row>
    <row r="56" s="4" customFormat="1" ht="15.75" customHeight="1" spans="1:14">
      <c r="A56" s="312" t="s">
        <v>242</v>
      </c>
      <c r="B56" s="313"/>
      <c r="C56" s="313"/>
      <c r="D56" s="313"/>
      <c r="E56" s="313"/>
      <c r="F56" s="313"/>
      <c r="G56" s="313"/>
      <c r="H56" s="313"/>
      <c r="I56" s="313"/>
      <c r="J56" s="313"/>
      <c r="K56" s="313"/>
      <c r="L56" s="313"/>
      <c r="M56" s="313"/>
      <c r="N56" s="737"/>
    </row>
    <row r="57" s="4" customFormat="1" ht="35.25" customHeight="1" spans="1:14">
      <c r="A57" s="159" t="s">
        <v>224</v>
      </c>
      <c r="B57" s="160"/>
      <c r="C57" s="160"/>
      <c r="D57" s="160"/>
      <c r="E57" s="160"/>
      <c r="F57" s="160"/>
      <c r="G57" s="160"/>
      <c r="H57" s="160"/>
      <c r="I57" s="160"/>
      <c r="J57" s="160"/>
      <c r="K57" s="160"/>
      <c r="L57" s="160"/>
      <c r="M57" s="160"/>
      <c r="N57" s="737"/>
    </row>
    <row r="58" s="4" customFormat="1" ht="21" customHeight="1" spans="1:14">
      <c r="A58" s="161" t="s">
        <v>225</v>
      </c>
      <c r="B58" s="161"/>
      <c r="C58" s="161"/>
      <c r="D58" s="161"/>
      <c r="E58" s="161"/>
      <c r="F58" s="161"/>
      <c r="G58" s="161"/>
      <c r="H58" s="161"/>
      <c r="I58" s="161"/>
      <c r="J58" s="161"/>
      <c r="K58" s="161"/>
      <c r="L58" s="161"/>
      <c r="M58" s="161"/>
      <c r="N58" s="737"/>
    </row>
    <row r="59" s="4" customFormat="1" ht="18.35" spans="1:14">
      <c r="A59" s="162" t="s">
        <v>226</v>
      </c>
      <c r="B59" s="163"/>
      <c r="C59" s="163"/>
      <c r="D59" s="163"/>
      <c r="E59" s="163"/>
      <c r="F59" s="163"/>
      <c r="G59" s="163"/>
      <c r="H59" s="163"/>
      <c r="I59" s="163"/>
      <c r="J59" s="163"/>
      <c r="K59" s="163"/>
      <c r="L59" s="163"/>
      <c r="M59" s="163"/>
      <c r="N59" s="742"/>
    </row>
    <row r="175" ht="29.25" customHeight="1" spans="1:14">
      <c r="A175" s="4"/>
      <c r="B175" s="4"/>
      <c r="C175" s="4"/>
      <c r="D175" s="4"/>
      <c r="E175" s="4"/>
      <c r="F175" s="4"/>
      <c r="G175" s="4"/>
      <c r="H175" s="4"/>
      <c r="I175" s="4"/>
      <c r="J175" s="4"/>
      <c r="K175" s="4"/>
      <c r="L175" s="4"/>
      <c r="M175" s="4"/>
      <c r="N175" s="4"/>
    </row>
    <row r="176" spans="1:14">
      <c r="A176" s="4"/>
      <c r="B176" s="4"/>
      <c r="C176" s="4"/>
      <c r="D176" s="4"/>
      <c r="E176" s="4"/>
      <c r="F176" s="4"/>
      <c r="G176" s="4"/>
      <c r="H176" s="4"/>
      <c r="I176" s="4"/>
      <c r="J176" s="4"/>
      <c r="K176" s="4"/>
      <c r="L176" s="4"/>
      <c r="M176" s="4"/>
      <c r="N176" s="4"/>
    </row>
    <row r="177" spans="1:14">
      <c r="A177" s="4"/>
      <c r="B177" s="4"/>
      <c r="C177" s="4"/>
      <c r="D177" s="4"/>
      <c r="E177" s="4"/>
      <c r="F177" s="4"/>
      <c r="G177" s="4"/>
      <c r="H177" s="4"/>
      <c r="I177" s="4"/>
      <c r="J177" s="4"/>
      <c r="K177" s="4"/>
      <c r="L177" s="4"/>
      <c r="M177" s="4"/>
      <c r="N177" s="4"/>
    </row>
    <row r="178" spans="1:14">
      <c r="A178" s="4"/>
      <c r="B178" s="4"/>
      <c r="C178" s="4"/>
      <c r="D178" s="4"/>
      <c r="E178" s="4"/>
      <c r="F178" s="4"/>
      <c r="G178" s="4"/>
      <c r="H178" s="4"/>
      <c r="I178" s="4"/>
      <c r="J178" s="4"/>
      <c r="K178" s="4"/>
      <c r="L178" s="4"/>
      <c r="M178" s="4"/>
      <c r="N178" s="4"/>
    </row>
    <row r="179" spans="1:14">
      <c r="A179" s="4"/>
      <c r="B179" s="4"/>
      <c r="C179" s="4"/>
      <c r="D179" s="4"/>
      <c r="E179" s="4"/>
      <c r="F179" s="4"/>
      <c r="G179" s="4"/>
      <c r="H179" s="4"/>
      <c r="I179" s="4"/>
      <c r="J179" s="4"/>
      <c r="K179" s="4"/>
      <c r="L179" s="4"/>
      <c r="M179" s="4"/>
      <c r="N179" s="4"/>
    </row>
    <row r="180" ht="27.75" customHeight="1" spans="1:14">
      <c r="A180" s="4"/>
      <c r="B180" s="4"/>
      <c r="C180" s="4"/>
      <c r="D180" s="4"/>
      <c r="E180" s="4"/>
      <c r="F180" s="4"/>
      <c r="G180" s="4"/>
      <c r="H180" s="4"/>
      <c r="I180" s="4"/>
      <c r="J180" s="4"/>
      <c r="K180" s="4"/>
      <c r="L180" s="4"/>
      <c r="M180" s="4"/>
      <c r="N180" s="4"/>
    </row>
  </sheetData>
  <sheetProtection algorithmName="SHA-512" hashValue="z7f1xsIoMOAdnbuX6y/Y3X/lg6pSiMq3Vrf5GkoBrI7SImZosJL8aejJKd3lwpIvy4PeYTh0Y5vxLfBjIlrZ5g==" saltValue="U2kmFtXQAxIvVkTjhbsmPg==" spinCount="100000" sheet="1" objects="1" scenarios="1"/>
  <mergeCells count="58">
    <mergeCell ref="F3:K3"/>
    <mergeCell ref="F4:K4"/>
    <mergeCell ref="A5:N5"/>
    <mergeCell ref="I6:J6"/>
    <mergeCell ref="K6:M6"/>
    <mergeCell ref="A7:M7"/>
    <mergeCell ref="E8:I8"/>
    <mergeCell ref="L8:M8"/>
    <mergeCell ref="E9:I9"/>
    <mergeCell ref="E10:I10"/>
    <mergeCell ref="E11:I11"/>
    <mergeCell ref="K11:M11"/>
    <mergeCell ref="E12:I12"/>
    <mergeCell ref="K12:M12"/>
    <mergeCell ref="E13:I13"/>
    <mergeCell ref="K13:M13"/>
    <mergeCell ref="E14:I14"/>
    <mergeCell ref="K14:M14"/>
    <mergeCell ref="E15:I15"/>
    <mergeCell ref="K15:M15"/>
    <mergeCell ref="A17:M17"/>
    <mergeCell ref="C18:G18"/>
    <mergeCell ref="I18:M18"/>
    <mergeCell ref="L19:M19"/>
    <mergeCell ref="C20:G20"/>
    <mergeCell ref="A22:M22"/>
    <mergeCell ref="A23:M23"/>
    <mergeCell ref="C27:D27"/>
    <mergeCell ref="I27:M27"/>
    <mergeCell ref="J29:M29"/>
    <mergeCell ref="J30:M30"/>
    <mergeCell ref="J33:M33"/>
    <mergeCell ref="J34:M34"/>
    <mergeCell ref="A36:M36"/>
    <mergeCell ref="A41:M41"/>
    <mergeCell ref="A42:F42"/>
    <mergeCell ref="G42:M42"/>
    <mergeCell ref="G43:J43"/>
    <mergeCell ref="G44:J44"/>
    <mergeCell ref="G45:J45"/>
    <mergeCell ref="A47:I47"/>
    <mergeCell ref="J47:L47"/>
    <mergeCell ref="J48:L48"/>
    <mergeCell ref="J49:L49"/>
    <mergeCell ref="A50:I50"/>
    <mergeCell ref="A55:M55"/>
    <mergeCell ref="A56:M56"/>
    <mergeCell ref="A57:M57"/>
    <mergeCell ref="A58:M58"/>
    <mergeCell ref="A59:M59"/>
    <mergeCell ref="H25:H26"/>
    <mergeCell ref="N6:N59"/>
    <mergeCell ref="L2:N3"/>
    <mergeCell ref="L9:M10"/>
    <mergeCell ref="I25:M26"/>
    <mergeCell ref="A37:M39"/>
    <mergeCell ref="A52:M53"/>
    <mergeCell ref="A48:I49"/>
  </mergeCells>
  <pageMargins left="0" right="0" top="0" bottom="0" header="0" footer="0"/>
  <pageSetup paperSize="1" scale="75"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90033"/>
    <pageSetUpPr fitToPage="1"/>
  </sheetPr>
  <dimension ref="A1:N184"/>
  <sheetViews>
    <sheetView showGridLines="0" workbookViewId="0">
      <selection activeCell="K6" sqref="K6:M6"/>
    </sheetView>
  </sheetViews>
  <sheetFormatPr defaultColWidth="11" defaultRowHeight="15.2"/>
  <cols>
    <col min="1" max="4" width="9.28571428571429" style="165" customWidth="1"/>
    <col min="5" max="5" width="11" style="165" customWidth="1"/>
    <col min="6" max="8" width="11.4285714285714" style="165"/>
    <col min="9" max="9" width="22.5714285714286" style="165" customWidth="1"/>
    <col min="10" max="12" width="11.4285714285714" style="165"/>
    <col min="13" max="13" width="14.2857142857143" style="165" customWidth="1"/>
    <col min="14" max="14" width="7.71428571428571" style="165" customWidth="1"/>
    <col min="15" max="16384" width="11.4285714285714" style="165"/>
  </cols>
  <sheetData>
    <row r="1" ht="57.95" customHeight="1" spans="1:14">
      <c r="A1" s="170"/>
      <c r="B1" s="170"/>
      <c r="C1" s="170"/>
      <c r="D1" s="170"/>
      <c r="E1" s="171"/>
      <c r="F1" s="171"/>
      <c r="G1" s="171"/>
      <c r="H1" s="171"/>
      <c r="I1" s="171"/>
      <c r="J1" s="171"/>
      <c r="K1" s="171"/>
      <c r="L1" s="171"/>
      <c r="M1" s="171"/>
      <c r="N1" s="171"/>
    </row>
    <row r="2" ht="15" customHeight="1" spans="1:14">
      <c r="A2" s="169"/>
      <c r="B2" s="169"/>
      <c r="C2" s="169"/>
      <c r="D2" s="169"/>
      <c r="E2" s="169"/>
      <c r="F2" s="239"/>
      <c r="G2" s="240"/>
      <c r="H2" s="240"/>
      <c r="I2" s="240"/>
      <c r="J2" s="240"/>
      <c r="K2" s="240"/>
      <c r="L2" s="254"/>
      <c r="M2" s="254"/>
      <c r="N2" s="254"/>
    </row>
    <row r="3" ht="15" customHeight="1" spans="1:14">
      <c r="A3" s="169"/>
      <c r="B3" s="169"/>
      <c r="C3" s="169"/>
      <c r="D3" s="169"/>
      <c r="E3" s="172"/>
      <c r="F3" s="241" t="s">
        <v>243</v>
      </c>
      <c r="G3" s="241"/>
      <c r="H3" s="241"/>
      <c r="I3" s="241"/>
      <c r="J3" s="241"/>
      <c r="K3" s="241"/>
      <c r="L3" s="254"/>
      <c r="M3" s="254"/>
      <c r="N3" s="254"/>
    </row>
    <row r="4" ht="30" customHeight="1" spans="1:14">
      <c r="A4" s="169"/>
      <c r="B4" s="169"/>
      <c r="C4" s="169"/>
      <c r="D4" s="169"/>
      <c r="E4" s="169"/>
      <c r="F4" s="242" t="s">
        <v>16</v>
      </c>
      <c r="G4" s="242"/>
      <c r="H4" s="242"/>
      <c r="I4" s="242"/>
      <c r="J4" s="242"/>
      <c r="K4" s="242"/>
      <c r="L4" s="239"/>
      <c r="M4" s="255"/>
      <c r="N4" s="169"/>
    </row>
    <row r="5" ht="36.75" customHeight="1" spans="1:14">
      <c r="A5" s="173" t="s">
        <v>17</v>
      </c>
      <c r="B5" s="174"/>
      <c r="C5" s="174"/>
      <c r="D5" s="174"/>
      <c r="E5" s="174"/>
      <c r="F5" s="174"/>
      <c r="G5" s="174"/>
      <c r="H5" s="174"/>
      <c r="I5" s="174"/>
      <c r="J5" s="174"/>
      <c r="K5" s="174"/>
      <c r="L5" s="174"/>
      <c r="M5" s="174"/>
      <c r="N5" s="300"/>
    </row>
    <row r="6" ht="12.75" customHeight="1" spans="1:14">
      <c r="A6" s="175" t="s">
        <v>18</v>
      </c>
      <c r="B6" s="244" t="str">
        <f>+'DATOS MAESTROS'!B3</f>
        <v>GLASSTECH MEXICO 2025</v>
      </c>
      <c r="C6" s="743"/>
      <c r="D6" s="743"/>
      <c r="E6" s="743"/>
      <c r="F6" s="743"/>
      <c r="G6" s="743"/>
      <c r="H6" s="256"/>
      <c r="I6" s="244" t="s">
        <v>19</v>
      </c>
      <c r="J6" s="256"/>
      <c r="K6" s="257" t="str">
        <f>+'DATOS MAESTROS'!B4</f>
        <v>16 al 18 de julio 2025</v>
      </c>
      <c r="L6" s="258"/>
      <c r="M6" s="258"/>
      <c r="N6" s="806" t="s">
        <v>244</v>
      </c>
    </row>
    <row r="7" ht="17.55" spans="1:14">
      <c r="A7" s="178" t="s">
        <v>21</v>
      </c>
      <c r="B7" s="179"/>
      <c r="C7" s="179"/>
      <c r="D7" s="179"/>
      <c r="E7" s="179"/>
      <c r="F7" s="179"/>
      <c r="G7" s="179"/>
      <c r="H7" s="179"/>
      <c r="I7" s="179"/>
      <c r="J7" s="179"/>
      <c r="K7" s="179"/>
      <c r="L7" s="179"/>
      <c r="M7" s="179"/>
      <c r="N7" s="807"/>
    </row>
    <row r="8" ht="15.95" spans="1:14">
      <c r="A8" s="180" t="s">
        <v>22</v>
      </c>
      <c r="B8" s="744"/>
      <c r="C8" s="181"/>
      <c r="D8" s="181"/>
      <c r="E8" s="182"/>
      <c r="F8" s="182"/>
      <c r="G8" s="182"/>
      <c r="H8" s="182"/>
      <c r="I8" s="182"/>
      <c r="J8" s="186"/>
      <c r="K8" s="186"/>
      <c r="L8" s="259" t="s">
        <v>23</v>
      </c>
      <c r="M8" s="260"/>
      <c r="N8" s="807"/>
    </row>
    <row r="9" spans="1:14">
      <c r="A9" s="183" t="s">
        <v>24</v>
      </c>
      <c r="B9" s="247"/>
      <c r="C9" s="184"/>
      <c r="D9" s="184"/>
      <c r="E9" s="185"/>
      <c r="F9" s="185"/>
      <c r="G9" s="185"/>
      <c r="H9" s="185"/>
      <c r="I9" s="185"/>
      <c r="J9" s="186"/>
      <c r="K9" s="186"/>
      <c r="L9" s="261"/>
      <c r="M9" s="262"/>
      <c r="N9" s="807"/>
    </row>
    <row r="10" ht="15.95" spans="1:14">
      <c r="A10" s="183" t="s">
        <v>25</v>
      </c>
      <c r="B10" s="247"/>
      <c r="C10" s="184"/>
      <c r="D10" s="184"/>
      <c r="E10" s="185"/>
      <c r="F10" s="185"/>
      <c r="G10" s="185"/>
      <c r="H10" s="185"/>
      <c r="I10" s="185"/>
      <c r="J10" s="186"/>
      <c r="K10" s="186"/>
      <c r="L10" s="263"/>
      <c r="M10" s="264"/>
      <c r="N10" s="807"/>
    </row>
    <row r="11" spans="1:14">
      <c r="A11" s="183" t="s">
        <v>26</v>
      </c>
      <c r="B11" s="247"/>
      <c r="C11" s="184"/>
      <c r="D11" s="184"/>
      <c r="E11" s="185"/>
      <c r="F11" s="185"/>
      <c r="G11" s="185"/>
      <c r="H11" s="185"/>
      <c r="I11" s="185"/>
      <c r="J11" s="265" t="s">
        <v>27</v>
      </c>
      <c r="K11" s="266"/>
      <c r="L11" s="266"/>
      <c r="M11" s="266"/>
      <c r="N11" s="807"/>
    </row>
    <row r="12" spans="1:14">
      <c r="A12" s="183" t="s">
        <v>28</v>
      </c>
      <c r="B12" s="247"/>
      <c r="C12" s="184"/>
      <c r="D12" s="184"/>
      <c r="E12" s="185"/>
      <c r="F12" s="185"/>
      <c r="G12" s="185"/>
      <c r="H12" s="185"/>
      <c r="I12" s="185"/>
      <c r="J12" s="265" t="s">
        <v>29</v>
      </c>
      <c r="K12" s="266"/>
      <c r="L12" s="266"/>
      <c r="M12" s="266"/>
      <c r="N12" s="807"/>
    </row>
    <row r="13" spans="1:14">
      <c r="A13" s="183" t="s">
        <v>30</v>
      </c>
      <c r="B13" s="247"/>
      <c r="C13" s="184"/>
      <c r="D13" s="184"/>
      <c r="E13" s="185"/>
      <c r="F13" s="185"/>
      <c r="G13" s="185"/>
      <c r="H13" s="185"/>
      <c r="I13" s="185"/>
      <c r="J13" s="265" t="s">
        <v>31</v>
      </c>
      <c r="K13" s="266"/>
      <c r="L13" s="266"/>
      <c r="M13" s="266"/>
      <c r="N13" s="807"/>
    </row>
    <row r="14" spans="1:14">
      <c r="A14" s="183" t="s">
        <v>32</v>
      </c>
      <c r="B14" s="247"/>
      <c r="C14" s="184"/>
      <c r="D14" s="184"/>
      <c r="E14" s="185"/>
      <c r="F14" s="185"/>
      <c r="G14" s="185"/>
      <c r="H14" s="185"/>
      <c r="I14" s="185"/>
      <c r="J14" s="265" t="s">
        <v>33</v>
      </c>
      <c r="K14" s="266"/>
      <c r="L14" s="266"/>
      <c r="M14" s="266"/>
      <c r="N14" s="807"/>
    </row>
    <row r="15" spans="1:14">
      <c r="A15" s="435" t="s">
        <v>34</v>
      </c>
      <c r="B15" s="745"/>
      <c r="C15" s="282"/>
      <c r="D15" s="282"/>
      <c r="E15" s="436"/>
      <c r="F15" s="436"/>
      <c r="G15" s="436"/>
      <c r="H15" s="436"/>
      <c r="I15" s="436"/>
      <c r="J15" s="459" t="s">
        <v>35</v>
      </c>
      <c r="K15" s="459"/>
      <c r="L15" s="459"/>
      <c r="M15" s="459"/>
      <c r="N15" s="807"/>
    </row>
    <row r="16" spans="1:14">
      <c r="A16" s="204"/>
      <c r="B16" s="184"/>
      <c r="C16" s="184"/>
      <c r="D16" s="184"/>
      <c r="E16" s="186"/>
      <c r="F16" s="186"/>
      <c r="G16" s="186"/>
      <c r="H16" s="186"/>
      <c r="I16" s="186"/>
      <c r="J16" s="184"/>
      <c r="K16" s="184"/>
      <c r="L16" s="184"/>
      <c r="M16" s="186"/>
      <c r="N16" s="807"/>
    </row>
    <row r="17" ht="15" customHeight="1" spans="1:14">
      <c r="A17" s="187" t="s">
        <v>36</v>
      </c>
      <c r="B17" s="188"/>
      <c r="C17" s="188"/>
      <c r="D17" s="188"/>
      <c r="E17" s="188"/>
      <c r="F17" s="188"/>
      <c r="G17" s="188"/>
      <c r="H17" s="188"/>
      <c r="I17" s="188"/>
      <c r="J17" s="188"/>
      <c r="K17" s="188"/>
      <c r="L17" s="188"/>
      <c r="M17" s="188"/>
      <c r="N17" s="807"/>
    </row>
    <row r="18" ht="12.75" customHeight="1" spans="1:14">
      <c r="A18" s="192" t="s">
        <v>38</v>
      </c>
      <c r="B18" s="202"/>
      <c r="C18" s="193" t="s">
        <v>39</v>
      </c>
      <c r="D18" s="193"/>
      <c r="E18" s="193"/>
      <c r="F18" s="193"/>
      <c r="G18" s="193"/>
      <c r="H18" s="198" t="s">
        <v>49</v>
      </c>
      <c r="I18" s="193" t="s">
        <v>245</v>
      </c>
      <c r="J18" s="193"/>
      <c r="K18" s="193"/>
      <c r="L18" s="193"/>
      <c r="M18" s="272"/>
      <c r="N18" s="807"/>
    </row>
    <row r="19" spans="1:14">
      <c r="A19" s="204"/>
      <c r="B19" s="184"/>
      <c r="C19" s="248" t="s">
        <v>41</v>
      </c>
      <c r="D19" s="186"/>
      <c r="E19" s="186">
        <f>+'DATOS MAESTROS'!B7</f>
        <v>1010071218</v>
      </c>
      <c r="F19" s="186"/>
      <c r="G19" s="245"/>
      <c r="H19" s="248" t="s">
        <v>42</v>
      </c>
      <c r="I19" s="186" t="s">
        <v>43</v>
      </c>
      <c r="J19" s="248"/>
      <c r="K19" s="248"/>
      <c r="L19" s="273"/>
      <c r="M19" s="274"/>
      <c r="N19" s="807"/>
    </row>
    <row r="20" spans="1:14">
      <c r="A20" s="192" t="s">
        <v>246</v>
      </c>
      <c r="B20" s="202"/>
      <c r="C20" s="194" t="s">
        <v>45</v>
      </c>
      <c r="D20" s="194"/>
      <c r="E20" s="195"/>
      <c r="F20" s="195"/>
      <c r="G20" s="195"/>
      <c r="H20" s="248" t="s">
        <v>46</v>
      </c>
      <c r="I20" s="186"/>
      <c r="J20" s="787">
        <f>+'DATOS MAESTROS'!B6</f>
        <v>45847</v>
      </c>
      <c r="K20" s="788"/>
      <c r="L20" s="276"/>
      <c r="M20" s="186"/>
      <c r="N20" s="807"/>
    </row>
    <row r="21" spans="1:14">
      <c r="A21" s="196"/>
      <c r="B21" s="202"/>
      <c r="C21" s="197"/>
      <c r="D21" s="197"/>
      <c r="E21" s="198"/>
      <c r="F21" s="198"/>
      <c r="G21" s="198"/>
      <c r="H21" s="186"/>
      <c r="I21" s="186"/>
      <c r="J21" s="186"/>
      <c r="K21" s="276"/>
      <c r="L21" s="276"/>
      <c r="M21" s="186"/>
      <c r="N21" s="807"/>
    </row>
    <row r="22" ht="16.8" spans="1:14">
      <c r="A22" s="187" t="s">
        <v>47</v>
      </c>
      <c r="B22" s="188"/>
      <c r="C22" s="188"/>
      <c r="D22" s="188"/>
      <c r="E22" s="188"/>
      <c r="F22" s="188"/>
      <c r="G22" s="188"/>
      <c r="H22" s="188"/>
      <c r="I22" s="188"/>
      <c r="J22" s="188"/>
      <c r="K22" s="188"/>
      <c r="L22" s="188"/>
      <c r="M22" s="188"/>
      <c r="N22" s="807"/>
    </row>
    <row r="23" ht="16.8" spans="1:14">
      <c r="A23" s="187" t="s">
        <v>48</v>
      </c>
      <c r="B23" s="188"/>
      <c r="C23" s="188"/>
      <c r="D23" s="188"/>
      <c r="E23" s="188"/>
      <c r="F23" s="188"/>
      <c r="G23" s="188"/>
      <c r="H23" s="188"/>
      <c r="I23" s="188"/>
      <c r="J23" s="188"/>
      <c r="K23" s="188"/>
      <c r="L23" s="188"/>
      <c r="M23" s="188"/>
      <c r="N23" s="807"/>
    </row>
    <row r="24" ht="15.95" spans="1:14">
      <c r="A24" s="196" t="s">
        <v>49</v>
      </c>
      <c r="B24" s="202"/>
      <c r="C24" s="186" t="s">
        <v>50</v>
      </c>
      <c r="D24" s="186"/>
      <c r="E24" s="186"/>
      <c r="F24" s="186"/>
      <c r="G24" s="186"/>
      <c r="H24" s="186"/>
      <c r="I24" s="247"/>
      <c r="J24" s="247"/>
      <c r="K24" s="186"/>
      <c r="L24" s="186"/>
      <c r="M24" s="186"/>
      <c r="N24" s="807"/>
    </row>
    <row r="25" spans="1:14">
      <c r="A25" s="201"/>
      <c r="B25" s="746"/>
      <c r="C25" s="202"/>
      <c r="D25" s="202"/>
      <c r="E25" s="203"/>
      <c r="F25" s="203"/>
      <c r="G25" s="184"/>
      <c r="H25" s="249" t="s">
        <v>51</v>
      </c>
      <c r="I25" s="250"/>
      <c r="J25" s="277"/>
      <c r="K25" s="277"/>
      <c r="L25" s="277"/>
      <c r="M25" s="277"/>
      <c r="N25" s="807"/>
    </row>
    <row r="26" ht="15.95" spans="1:14">
      <c r="A26" s="204"/>
      <c r="B26" s="184"/>
      <c r="C26" s="184"/>
      <c r="D26" s="184"/>
      <c r="E26" s="186"/>
      <c r="F26" s="186"/>
      <c r="G26" s="186"/>
      <c r="H26" s="249"/>
      <c r="I26" s="251"/>
      <c r="J26" s="278"/>
      <c r="K26" s="278"/>
      <c r="L26" s="278"/>
      <c r="M26" s="278"/>
      <c r="N26" s="807"/>
    </row>
    <row r="27" ht="12.75" customHeight="1" spans="1:14">
      <c r="A27" s="204"/>
      <c r="B27" s="184"/>
      <c r="C27" s="205" t="s">
        <v>52</v>
      </c>
      <c r="D27" s="205"/>
      <c r="E27" s="186"/>
      <c r="F27" s="186"/>
      <c r="G27" s="186"/>
      <c r="H27" s="186"/>
      <c r="I27" s="252" t="s">
        <v>53</v>
      </c>
      <c r="J27" s="252"/>
      <c r="K27" s="252"/>
      <c r="L27" s="252"/>
      <c r="M27" s="252"/>
      <c r="N27" s="807"/>
    </row>
    <row r="28" ht="12.75" customHeight="1" spans="1:14">
      <c r="A28" s="204"/>
      <c r="B28" s="184"/>
      <c r="C28" s="206" t="s">
        <v>54</v>
      </c>
      <c r="D28" s="207"/>
      <c r="F28" s="209" t="s">
        <v>55</v>
      </c>
      <c r="G28" s="253"/>
      <c r="H28" s="186"/>
      <c r="I28" s="252"/>
      <c r="J28" s="252"/>
      <c r="K28" s="252"/>
      <c r="L28" s="252"/>
      <c r="M28" s="252"/>
      <c r="N28" s="807"/>
    </row>
    <row r="29" spans="1:14">
      <c r="A29" s="208"/>
      <c r="C29" s="209" t="s">
        <v>56</v>
      </c>
      <c r="D29" s="207"/>
      <c r="F29" s="209"/>
      <c r="G29" s="209"/>
      <c r="H29" s="247"/>
      <c r="I29" s="247"/>
      <c r="J29" s="279"/>
      <c r="K29" s="279"/>
      <c r="L29" s="279"/>
      <c r="M29" s="279"/>
      <c r="N29" s="807"/>
    </row>
    <row r="30" ht="15.95" spans="1:14">
      <c r="A30" s="208"/>
      <c r="C30" s="210" t="s">
        <v>57</v>
      </c>
      <c r="D30" s="207"/>
      <c r="F30" s="209" t="s">
        <v>58</v>
      </c>
      <c r="G30" s="253"/>
      <c r="H30" s="186"/>
      <c r="I30" s="186"/>
      <c r="J30" s="280" t="s">
        <v>59</v>
      </c>
      <c r="K30" s="280"/>
      <c r="L30" s="280"/>
      <c r="M30" s="280"/>
      <c r="N30" s="807"/>
    </row>
    <row r="31" spans="1:14">
      <c r="A31" s="208"/>
      <c r="H31" s="186"/>
      <c r="I31" s="186"/>
      <c r="J31" s="281"/>
      <c r="K31" s="281"/>
      <c r="L31" s="281"/>
      <c r="M31" s="281"/>
      <c r="N31" s="807"/>
    </row>
    <row r="32" spans="1:14">
      <c r="A32" s="208"/>
      <c r="C32" s="209"/>
      <c r="D32" s="184"/>
      <c r="F32" s="209"/>
      <c r="G32" s="209"/>
      <c r="H32" s="186"/>
      <c r="I32" s="186"/>
      <c r="J32" s="281"/>
      <c r="K32" s="281"/>
      <c r="L32" s="281"/>
      <c r="M32" s="281"/>
      <c r="N32" s="807"/>
    </row>
    <row r="33" spans="1:14">
      <c r="A33" s="208"/>
      <c r="D33" s="184"/>
      <c r="H33" s="247"/>
      <c r="I33" s="247"/>
      <c r="J33" s="282"/>
      <c r="K33" s="282"/>
      <c r="L33" s="282"/>
      <c r="M33" s="282"/>
      <c r="N33" s="807"/>
    </row>
    <row r="34" spans="1:14">
      <c r="A34" s="211"/>
      <c r="B34" s="209"/>
      <c r="C34" s="184"/>
      <c r="D34" s="184"/>
      <c r="E34" s="168"/>
      <c r="F34" s="168"/>
      <c r="G34" s="168"/>
      <c r="H34" s="168"/>
      <c r="I34" s="168"/>
      <c r="J34" s="283" t="s">
        <v>60</v>
      </c>
      <c r="K34" s="280"/>
      <c r="L34" s="280"/>
      <c r="M34" s="280"/>
      <c r="N34" s="807"/>
    </row>
    <row r="35" spans="1:14">
      <c r="A35" s="212" t="s">
        <v>61</v>
      </c>
      <c r="B35" s="747"/>
      <c r="C35" s="194"/>
      <c r="D35" s="194"/>
      <c r="E35" s="195"/>
      <c r="F35" s="195"/>
      <c r="G35" s="195"/>
      <c r="H35" s="195"/>
      <c r="I35" s="195"/>
      <c r="J35" s="195"/>
      <c r="K35" s="195"/>
      <c r="L35" s="195"/>
      <c r="M35" s="195"/>
      <c r="N35" s="807"/>
    </row>
    <row r="36" ht="16.8" spans="1:14">
      <c r="A36" s="213" t="s">
        <v>62</v>
      </c>
      <c r="B36" s="748"/>
      <c r="C36" s="214"/>
      <c r="D36" s="214"/>
      <c r="E36" s="214"/>
      <c r="F36" s="214"/>
      <c r="G36" s="214"/>
      <c r="H36" s="214"/>
      <c r="I36" s="214"/>
      <c r="J36" s="214"/>
      <c r="K36" s="214"/>
      <c r="L36" s="214"/>
      <c r="M36" s="284"/>
      <c r="N36" s="807"/>
    </row>
    <row r="37" ht="24" customHeight="1" spans="1:14">
      <c r="A37" s="215" t="s">
        <v>230</v>
      </c>
      <c r="B37" s="216"/>
      <c r="C37" s="216"/>
      <c r="D37" s="216"/>
      <c r="E37" s="216"/>
      <c r="F37" s="216"/>
      <c r="G37" s="216"/>
      <c r="H37" s="216"/>
      <c r="I37" s="216"/>
      <c r="J37" s="216"/>
      <c r="K37" s="216"/>
      <c r="L37" s="216"/>
      <c r="M37" s="216"/>
      <c r="N37" s="807"/>
    </row>
    <row r="38" ht="19.5" customHeight="1" spans="1:14">
      <c r="A38" s="217"/>
      <c r="B38" s="218"/>
      <c r="C38" s="218"/>
      <c r="D38" s="218"/>
      <c r="E38" s="218"/>
      <c r="F38" s="218"/>
      <c r="G38" s="218"/>
      <c r="H38" s="218"/>
      <c r="I38" s="218"/>
      <c r="J38" s="218"/>
      <c r="K38" s="218"/>
      <c r="L38" s="218"/>
      <c r="M38" s="218"/>
      <c r="N38" s="807"/>
    </row>
    <row r="39" ht="18.75" customHeight="1" spans="1:14">
      <c r="A39" s="219"/>
      <c r="B39" s="220"/>
      <c r="C39" s="220"/>
      <c r="D39" s="220"/>
      <c r="E39" s="220"/>
      <c r="F39" s="220"/>
      <c r="G39" s="220"/>
      <c r="H39" s="220"/>
      <c r="I39" s="220"/>
      <c r="J39" s="220"/>
      <c r="K39" s="220"/>
      <c r="L39" s="220"/>
      <c r="M39" s="220"/>
      <c r="N39" s="807"/>
    </row>
    <row r="40" spans="1:14">
      <c r="A40" s="749"/>
      <c r="B40" s="167"/>
      <c r="C40" s="239"/>
      <c r="D40" s="239"/>
      <c r="E40" s="239"/>
      <c r="F40" s="239"/>
      <c r="G40" s="239"/>
      <c r="H40" s="239"/>
      <c r="I40" s="239"/>
      <c r="J40" s="239"/>
      <c r="K40" s="239"/>
      <c r="L40" s="239"/>
      <c r="M40" s="239"/>
      <c r="N40" s="807"/>
    </row>
    <row r="41" ht="20.4" spans="1:14">
      <c r="A41" s="750" t="s">
        <v>247</v>
      </c>
      <c r="B41" s="751"/>
      <c r="C41" s="751"/>
      <c r="D41" s="751"/>
      <c r="E41" s="777"/>
      <c r="F41" s="777"/>
      <c r="G41" s="777"/>
      <c r="H41" s="777"/>
      <c r="I41" s="777"/>
      <c r="J41" s="777"/>
      <c r="K41" s="777"/>
      <c r="L41" s="777"/>
      <c r="M41" s="777"/>
      <c r="N41" s="807"/>
    </row>
    <row r="42" ht="21.75" customHeight="1" spans="1:14">
      <c r="A42" s="752" t="s">
        <v>66</v>
      </c>
      <c r="B42" s="753"/>
      <c r="C42" s="753"/>
      <c r="D42" s="753"/>
      <c r="E42" s="753"/>
      <c r="F42" s="778"/>
      <c r="G42" s="779" t="s">
        <v>232</v>
      </c>
      <c r="H42" s="753"/>
      <c r="I42" s="753"/>
      <c r="J42" s="753"/>
      <c r="K42" s="753"/>
      <c r="L42" s="753"/>
      <c r="M42" s="753"/>
      <c r="N42" s="807"/>
    </row>
    <row r="43" ht="41" spans="1:14">
      <c r="A43" s="754" t="str">
        <f>+'DATOS MAESTROS'!B8</f>
        <v>N/A</v>
      </c>
      <c r="B43" s="755" t="str">
        <f>+'DATOS MAESTROS'!B9</f>
        <v>N/A</v>
      </c>
      <c r="C43" s="756">
        <f>+'DATOS MAESTROS'!B10</f>
        <v>45854</v>
      </c>
      <c r="D43" s="756">
        <f>+'DATOS MAESTROS'!B11</f>
        <v>45855</v>
      </c>
      <c r="E43" s="756">
        <f>+'DATOS MAESTROS'!B12</f>
        <v>45856</v>
      </c>
      <c r="F43" s="780" t="s">
        <v>68</v>
      </c>
      <c r="G43" s="781" t="s">
        <v>248</v>
      </c>
      <c r="H43" s="782"/>
      <c r="I43" s="782"/>
      <c r="J43" s="789"/>
      <c r="K43" s="780" t="s">
        <v>234</v>
      </c>
      <c r="L43" s="790" t="s">
        <v>71</v>
      </c>
      <c r="M43" s="808" t="s">
        <v>72</v>
      </c>
      <c r="N43" s="807"/>
    </row>
    <row r="44" ht="34.5" customHeight="1" spans="1:14">
      <c r="A44" s="757"/>
      <c r="B44" s="758"/>
      <c r="C44" s="759"/>
      <c r="D44" s="759"/>
      <c r="E44" s="783"/>
      <c r="F44" s="784">
        <f>SUM(A44:E44)</f>
        <v>0</v>
      </c>
      <c r="G44" s="785" t="s">
        <v>249</v>
      </c>
      <c r="H44" s="786"/>
      <c r="I44" s="786"/>
      <c r="J44" s="791"/>
      <c r="K44" s="792" t="s">
        <v>250</v>
      </c>
      <c r="L44" s="793">
        <v>120</v>
      </c>
      <c r="M44" s="809">
        <f>+F44*L44</f>
        <v>0</v>
      </c>
      <c r="N44" s="807"/>
    </row>
    <row r="45" ht="12.75" customHeight="1" spans="1:14">
      <c r="A45" s="760" t="s">
        <v>251</v>
      </c>
      <c r="B45" s="761"/>
      <c r="C45" s="762"/>
      <c r="D45" s="762"/>
      <c r="E45" s="762"/>
      <c r="F45" s="762"/>
      <c r="G45" s="762"/>
      <c r="H45" s="762"/>
      <c r="I45" s="794"/>
      <c r="J45" s="795" t="s">
        <v>193</v>
      </c>
      <c r="K45" s="796"/>
      <c r="L45" s="797"/>
      <c r="M45" s="810">
        <f>+M44</f>
        <v>0</v>
      </c>
      <c r="N45" s="807"/>
    </row>
    <row r="46" ht="12.75" customHeight="1" spans="1:14">
      <c r="A46" s="763" t="s">
        <v>187</v>
      </c>
      <c r="B46" s="764"/>
      <c r="C46" s="764"/>
      <c r="D46" s="764"/>
      <c r="E46" s="764"/>
      <c r="F46" s="764"/>
      <c r="G46" s="764"/>
      <c r="H46" s="764"/>
      <c r="I46" s="798"/>
      <c r="J46" s="799" t="s">
        <v>252</v>
      </c>
      <c r="K46" s="800"/>
      <c r="L46" s="801"/>
      <c r="M46" s="811">
        <f>+M45*15%</f>
        <v>0</v>
      </c>
      <c r="N46" s="807"/>
    </row>
    <row r="47" ht="12.75" customHeight="1" spans="1:14">
      <c r="A47" s="765" t="s">
        <v>238</v>
      </c>
      <c r="B47" s="766"/>
      <c r="C47" s="766"/>
      <c r="D47" s="766"/>
      <c r="E47" s="766"/>
      <c r="F47" s="766"/>
      <c r="G47" s="766"/>
      <c r="H47" s="766"/>
      <c r="I47" s="802"/>
      <c r="J47" s="799" t="s">
        <v>195</v>
      </c>
      <c r="K47" s="800"/>
      <c r="L47" s="801"/>
      <c r="M47" s="812">
        <f>+M45*16%</f>
        <v>0</v>
      </c>
      <c r="N47" s="807"/>
    </row>
    <row r="48" ht="13.5" customHeight="1" spans="1:14">
      <c r="A48" s="767"/>
      <c r="B48" s="768"/>
      <c r="C48" s="768"/>
      <c r="D48" s="768"/>
      <c r="E48" s="768"/>
      <c r="F48" s="768"/>
      <c r="G48" s="768"/>
      <c r="H48" s="768"/>
      <c r="I48" s="768"/>
      <c r="J48" s="803" t="s">
        <v>196</v>
      </c>
      <c r="K48" s="804"/>
      <c r="L48" s="805"/>
      <c r="M48" s="813">
        <f>+M45+M46+M47</f>
        <v>0</v>
      </c>
      <c r="N48" s="807"/>
    </row>
    <row r="49" spans="1:14">
      <c r="A49" s="769"/>
      <c r="B49" s="770"/>
      <c r="C49" s="771"/>
      <c r="D49" s="771"/>
      <c r="E49" s="771"/>
      <c r="F49" s="771"/>
      <c r="G49" s="771"/>
      <c r="H49" s="771"/>
      <c r="I49" s="771"/>
      <c r="J49" s="771"/>
      <c r="K49" s="771"/>
      <c r="L49" s="771"/>
      <c r="M49" s="771"/>
      <c r="N49" s="807"/>
    </row>
    <row r="50" ht="12.75" customHeight="1" spans="1:14">
      <c r="A50" s="772" t="s">
        <v>253</v>
      </c>
      <c r="B50" s="773"/>
      <c r="C50" s="773"/>
      <c r="D50" s="773"/>
      <c r="E50" s="773"/>
      <c r="F50" s="773"/>
      <c r="G50" s="773"/>
      <c r="H50" s="773"/>
      <c r="I50" s="773"/>
      <c r="J50" s="773"/>
      <c r="K50" s="773"/>
      <c r="L50" s="773"/>
      <c r="M50" s="814"/>
      <c r="N50" s="807"/>
    </row>
    <row r="51" ht="12.75" customHeight="1" spans="1:14">
      <c r="A51" s="772"/>
      <c r="B51" s="773"/>
      <c r="C51" s="773"/>
      <c r="D51" s="773"/>
      <c r="E51" s="773"/>
      <c r="F51" s="773"/>
      <c r="G51" s="773"/>
      <c r="H51" s="773"/>
      <c r="I51" s="773"/>
      <c r="J51" s="773"/>
      <c r="K51" s="773"/>
      <c r="L51" s="773"/>
      <c r="M51" s="814"/>
      <c r="N51" s="807"/>
    </row>
    <row r="52" ht="12.75" customHeight="1" spans="1:14">
      <c r="A52" s="774" t="s">
        <v>254</v>
      </c>
      <c r="B52" s="774"/>
      <c r="C52" s="774"/>
      <c r="D52" s="775"/>
      <c r="E52" s="775"/>
      <c r="F52" s="775"/>
      <c r="G52" s="775"/>
      <c r="H52" s="775"/>
      <c r="I52" s="775"/>
      <c r="J52" s="775"/>
      <c r="K52" s="775"/>
      <c r="L52" s="775"/>
      <c r="M52" s="815"/>
      <c r="N52" s="807"/>
    </row>
    <row r="53" ht="12.75" customHeight="1" spans="1:14">
      <c r="A53" s="776"/>
      <c r="B53" s="775"/>
      <c r="C53" s="775"/>
      <c r="D53" s="775"/>
      <c r="E53" s="775"/>
      <c r="F53" s="775"/>
      <c r="G53" s="775"/>
      <c r="H53" s="775"/>
      <c r="I53" s="775"/>
      <c r="J53" s="775"/>
      <c r="K53" s="775"/>
      <c r="L53" s="775"/>
      <c r="M53" s="815"/>
      <c r="N53" s="807"/>
    </row>
    <row r="54" ht="12.75" customHeight="1" spans="1:14">
      <c r="A54" s="776"/>
      <c r="B54" s="775"/>
      <c r="C54" s="775"/>
      <c r="D54" s="775"/>
      <c r="E54" s="775"/>
      <c r="F54" s="775"/>
      <c r="G54" s="775"/>
      <c r="H54" s="775"/>
      <c r="I54" s="775"/>
      <c r="J54" s="775"/>
      <c r="K54" s="775"/>
      <c r="L54" s="775"/>
      <c r="M54" s="815"/>
      <c r="N54" s="807"/>
    </row>
    <row r="55" ht="12.75" customHeight="1" spans="1:14">
      <c r="A55" s="776"/>
      <c r="B55" s="775"/>
      <c r="C55" s="775"/>
      <c r="D55" s="775"/>
      <c r="E55" s="775"/>
      <c r="F55" s="775"/>
      <c r="G55" s="775"/>
      <c r="H55" s="775"/>
      <c r="I55" s="775"/>
      <c r="J55" s="775"/>
      <c r="K55" s="775"/>
      <c r="L55" s="775"/>
      <c r="M55" s="815"/>
      <c r="N55" s="807"/>
    </row>
    <row r="56" s="169" customFormat="1" ht="15.75" customHeight="1" spans="1:14">
      <c r="A56" s="312"/>
      <c r="B56" s="313"/>
      <c r="C56" s="313"/>
      <c r="D56" s="313"/>
      <c r="E56" s="313"/>
      <c r="F56" s="313"/>
      <c r="G56" s="313"/>
      <c r="H56" s="313"/>
      <c r="I56" s="313"/>
      <c r="J56" s="313"/>
      <c r="K56" s="313"/>
      <c r="L56" s="313"/>
      <c r="M56" s="348"/>
      <c r="N56" s="807"/>
    </row>
    <row r="57" spans="1:14">
      <c r="A57" s="478"/>
      <c r="B57" s="479"/>
      <c r="C57" s="479"/>
      <c r="D57" s="479"/>
      <c r="E57" s="479"/>
      <c r="F57" s="479"/>
      <c r="G57" s="479"/>
      <c r="H57" s="479"/>
      <c r="I57" s="479"/>
      <c r="J57" s="479"/>
      <c r="K57" s="479"/>
      <c r="L57" s="479"/>
      <c r="M57" s="489"/>
      <c r="N57" s="807"/>
    </row>
    <row r="58" s="169" customFormat="1" ht="15.75" customHeight="1" spans="1:14">
      <c r="A58" s="312" t="s">
        <v>242</v>
      </c>
      <c r="B58" s="313"/>
      <c r="C58" s="313"/>
      <c r="D58" s="313"/>
      <c r="E58" s="313"/>
      <c r="F58" s="313"/>
      <c r="G58" s="313"/>
      <c r="H58" s="313"/>
      <c r="I58" s="313"/>
      <c r="J58" s="313"/>
      <c r="K58" s="313"/>
      <c r="L58" s="313"/>
      <c r="M58" s="348"/>
      <c r="N58" s="807"/>
    </row>
    <row r="59" s="169" customFormat="1" ht="35.25" customHeight="1" spans="1:14">
      <c r="A59" s="316" t="s">
        <v>224</v>
      </c>
      <c r="B59" s="317"/>
      <c r="C59" s="317"/>
      <c r="D59" s="317"/>
      <c r="E59" s="317"/>
      <c r="F59" s="317"/>
      <c r="G59" s="317"/>
      <c r="H59" s="317"/>
      <c r="I59" s="317"/>
      <c r="J59" s="317"/>
      <c r="K59" s="317"/>
      <c r="L59" s="317"/>
      <c r="M59" s="317"/>
      <c r="N59" s="807"/>
    </row>
    <row r="60" s="169" customFormat="1" ht="24.75" customHeight="1" spans="1:14">
      <c r="A60" s="482" t="s">
        <v>225</v>
      </c>
      <c r="B60" s="482"/>
      <c r="C60" s="482"/>
      <c r="D60" s="482"/>
      <c r="E60" s="482"/>
      <c r="F60" s="482"/>
      <c r="G60" s="482"/>
      <c r="H60" s="482"/>
      <c r="I60" s="482"/>
      <c r="J60" s="482"/>
      <c r="K60" s="482"/>
      <c r="L60" s="482"/>
      <c r="M60" s="482"/>
      <c r="N60" s="807"/>
    </row>
    <row r="61" s="169" customFormat="1" ht="18.35" spans="1:14">
      <c r="A61" s="320" t="s">
        <v>226</v>
      </c>
      <c r="B61" s="321"/>
      <c r="C61" s="321"/>
      <c r="D61" s="321"/>
      <c r="E61" s="321"/>
      <c r="F61" s="321"/>
      <c r="G61" s="321"/>
      <c r="H61" s="321"/>
      <c r="I61" s="321"/>
      <c r="J61" s="321"/>
      <c r="K61" s="321"/>
      <c r="L61" s="321"/>
      <c r="M61" s="321"/>
      <c r="N61" s="816"/>
    </row>
    <row r="179" ht="29.25" customHeight="1" spans="1:14">
      <c r="A179" s="169"/>
      <c r="B179" s="169"/>
      <c r="C179" s="169"/>
      <c r="D179" s="169"/>
      <c r="E179" s="169"/>
      <c r="F179" s="169"/>
      <c r="G179" s="169"/>
      <c r="H179" s="169"/>
      <c r="I179" s="169"/>
      <c r="J179" s="169"/>
      <c r="K179" s="169"/>
      <c r="L179" s="169"/>
      <c r="M179" s="169"/>
      <c r="N179" s="169"/>
    </row>
    <row r="180" spans="1:14">
      <c r="A180" s="169"/>
      <c r="B180" s="169"/>
      <c r="C180" s="169"/>
      <c r="D180" s="169"/>
      <c r="E180" s="169"/>
      <c r="F180" s="169"/>
      <c r="G180" s="169"/>
      <c r="H180" s="169"/>
      <c r="I180" s="169"/>
      <c r="J180" s="169"/>
      <c r="K180" s="169"/>
      <c r="L180" s="169"/>
      <c r="M180" s="169"/>
      <c r="N180" s="169"/>
    </row>
    <row r="181" spans="1:14">
      <c r="A181" s="169"/>
      <c r="B181" s="169"/>
      <c r="C181" s="169"/>
      <c r="D181" s="169"/>
      <c r="E181" s="169"/>
      <c r="F181" s="169"/>
      <c r="G181" s="169"/>
      <c r="H181" s="169"/>
      <c r="I181" s="169"/>
      <c r="J181" s="169"/>
      <c r="K181" s="169"/>
      <c r="L181" s="169"/>
      <c r="M181" s="169"/>
      <c r="N181" s="169"/>
    </row>
    <row r="182" spans="1:14">
      <c r="A182" s="169"/>
      <c r="B182" s="169"/>
      <c r="C182" s="169"/>
      <c r="D182" s="169"/>
      <c r="E182" s="169"/>
      <c r="F182" s="169"/>
      <c r="G182" s="169"/>
      <c r="H182" s="169"/>
      <c r="I182" s="169"/>
      <c r="J182" s="169"/>
      <c r="K182" s="169"/>
      <c r="L182" s="169"/>
      <c r="M182" s="169"/>
      <c r="N182" s="169"/>
    </row>
    <row r="183" spans="1:14">
      <c r="A183" s="169"/>
      <c r="B183" s="169"/>
      <c r="C183" s="169"/>
      <c r="D183" s="169"/>
      <c r="E183" s="169"/>
      <c r="F183" s="169"/>
      <c r="G183" s="169"/>
      <c r="H183" s="169"/>
      <c r="I183" s="169"/>
      <c r="J183" s="169"/>
      <c r="K183" s="169"/>
      <c r="L183" s="169"/>
      <c r="M183" s="169"/>
      <c r="N183" s="169"/>
    </row>
    <row r="184" ht="27.75" customHeight="1" spans="1:14">
      <c r="A184" s="169"/>
      <c r="B184" s="169"/>
      <c r="C184" s="169"/>
      <c r="D184" s="169"/>
      <c r="E184" s="169"/>
      <c r="F184" s="169"/>
      <c r="G184" s="169"/>
      <c r="H184" s="169"/>
      <c r="I184" s="169"/>
      <c r="J184" s="169"/>
      <c r="K184" s="169"/>
      <c r="L184" s="169"/>
      <c r="M184" s="169"/>
      <c r="N184" s="169"/>
    </row>
  </sheetData>
  <sheetProtection algorithmName="SHA-512" hashValue="8jCsho/pROU+Fwauqtd8vA4hEQQoDFGcoHf9XxN3C6Kc4SVCjxC9/MR1nrbv4Ma9nN7Z3MtpM9yTwkqnCjhQhA==" saltValue="am7oyURlJMXHeRbUciC3uw==" spinCount="100000" sheet="1" objects="1" scenarios="1"/>
  <mergeCells count="65">
    <mergeCell ref="F3:K3"/>
    <mergeCell ref="F4:K4"/>
    <mergeCell ref="A5:N5"/>
    <mergeCell ref="B6:H6"/>
    <mergeCell ref="I6:J6"/>
    <mergeCell ref="K6:M6"/>
    <mergeCell ref="A7:M7"/>
    <mergeCell ref="E8:I8"/>
    <mergeCell ref="L8:M8"/>
    <mergeCell ref="E9:I9"/>
    <mergeCell ref="E10:I10"/>
    <mergeCell ref="E11:I11"/>
    <mergeCell ref="K11:M11"/>
    <mergeCell ref="E12:I12"/>
    <mergeCell ref="K12:M12"/>
    <mergeCell ref="E13:I13"/>
    <mergeCell ref="K13:M13"/>
    <mergeCell ref="E14:I14"/>
    <mergeCell ref="K14:M14"/>
    <mergeCell ref="E15:I15"/>
    <mergeCell ref="A17:M17"/>
    <mergeCell ref="C18:G18"/>
    <mergeCell ref="I18:M18"/>
    <mergeCell ref="L19:M19"/>
    <mergeCell ref="C20:G20"/>
    <mergeCell ref="A22:M22"/>
    <mergeCell ref="A23:M23"/>
    <mergeCell ref="C27:D27"/>
    <mergeCell ref="I27:M27"/>
    <mergeCell ref="J29:M29"/>
    <mergeCell ref="J30:M30"/>
    <mergeCell ref="J33:M33"/>
    <mergeCell ref="J34:M34"/>
    <mergeCell ref="A36:M36"/>
    <mergeCell ref="A41:M41"/>
    <mergeCell ref="A42:F42"/>
    <mergeCell ref="G42:M42"/>
    <mergeCell ref="G43:J43"/>
    <mergeCell ref="G44:J44"/>
    <mergeCell ref="A45:I45"/>
    <mergeCell ref="J45:L45"/>
    <mergeCell ref="A46:I46"/>
    <mergeCell ref="J46:L46"/>
    <mergeCell ref="A47:I47"/>
    <mergeCell ref="J47:L47"/>
    <mergeCell ref="J48:L48"/>
    <mergeCell ref="A49:M49"/>
    <mergeCell ref="A52:C52"/>
    <mergeCell ref="D52:M52"/>
    <mergeCell ref="A53:M53"/>
    <mergeCell ref="A54:M54"/>
    <mergeCell ref="A55:M55"/>
    <mergeCell ref="A56:M56"/>
    <mergeCell ref="A57:M57"/>
    <mergeCell ref="A58:M58"/>
    <mergeCell ref="A59:M59"/>
    <mergeCell ref="A60:M60"/>
    <mergeCell ref="A61:M61"/>
    <mergeCell ref="H25:H26"/>
    <mergeCell ref="N6:N61"/>
    <mergeCell ref="L2:N3"/>
    <mergeCell ref="L9:M10"/>
    <mergeCell ref="A37:M39"/>
    <mergeCell ref="I25:M26"/>
    <mergeCell ref="A50:M51"/>
  </mergeCells>
  <printOptions horizontalCentered="1"/>
  <pageMargins left="0.393700787401575" right="0.393700787401575" top="0.393700787401575" bottom="0.393700787401575" header="0" footer="0"/>
  <pageSetup paperSize="1" scale="67" fitToHeight="5"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90033"/>
    <pageSetUpPr fitToPage="1"/>
  </sheetPr>
  <dimension ref="A1:N58"/>
  <sheetViews>
    <sheetView showGridLines="0" workbookViewId="0">
      <selection activeCell="G43" sqref="G43:J43"/>
    </sheetView>
  </sheetViews>
  <sheetFormatPr defaultColWidth="11" defaultRowHeight="15.2"/>
  <cols>
    <col min="1" max="4" width="9.28571428571429" style="1" customWidth="1"/>
    <col min="5" max="5" width="11" style="1" customWidth="1"/>
    <col min="6" max="8" width="11.4285714285714" style="1"/>
    <col min="9" max="9" width="19" style="1" customWidth="1"/>
    <col min="10" max="12" width="11.4285714285714" style="1"/>
    <col min="13" max="13" width="14.2857142857143" style="1" customWidth="1"/>
    <col min="14" max="14" width="7.71428571428571" style="1" customWidth="1"/>
    <col min="15" max="16384" width="11.4285714285714" style="1"/>
  </cols>
  <sheetData>
    <row r="1" ht="57.95" customHeight="1" spans="1:14">
      <c r="A1" s="5"/>
      <c r="B1" s="5"/>
      <c r="C1" s="5"/>
      <c r="D1" s="5"/>
      <c r="E1" s="79"/>
      <c r="F1" s="79"/>
      <c r="G1" s="79"/>
      <c r="H1" s="79"/>
      <c r="I1" s="79"/>
      <c r="J1" s="79"/>
      <c r="K1" s="79"/>
      <c r="L1" s="79"/>
      <c r="M1" s="79"/>
      <c r="N1" s="79"/>
    </row>
    <row r="2" ht="15" customHeight="1" spans="1:14">
      <c r="A2" s="4"/>
      <c r="B2" s="4"/>
      <c r="C2" s="4"/>
      <c r="D2" s="4"/>
      <c r="E2" s="4"/>
      <c r="F2" s="80"/>
      <c r="G2" s="81"/>
      <c r="H2" s="81"/>
      <c r="I2" s="81"/>
      <c r="J2" s="81"/>
      <c r="K2" s="81"/>
      <c r="L2" s="105"/>
      <c r="M2" s="105"/>
      <c r="N2" s="105"/>
    </row>
    <row r="3" ht="15" customHeight="1" spans="1:14">
      <c r="A3" s="4"/>
      <c r="B3" s="4"/>
      <c r="C3" s="4"/>
      <c r="D3" s="4"/>
      <c r="E3" s="82"/>
      <c r="F3" s="83" t="s">
        <v>255</v>
      </c>
      <c r="G3" s="83"/>
      <c r="H3" s="83"/>
      <c r="I3" s="83"/>
      <c r="J3" s="83"/>
      <c r="K3" s="83"/>
      <c r="L3" s="105"/>
      <c r="M3" s="105"/>
      <c r="N3" s="105"/>
    </row>
    <row r="4" ht="30" customHeight="1" spans="1:14">
      <c r="A4" s="4"/>
      <c r="B4" s="4"/>
      <c r="C4" s="4"/>
      <c r="D4" s="4"/>
      <c r="E4" s="4"/>
      <c r="F4" s="84" t="s">
        <v>16</v>
      </c>
      <c r="G4" s="84"/>
      <c r="H4" s="84"/>
      <c r="I4" s="84"/>
      <c r="J4" s="84"/>
      <c r="K4" s="84"/>
      <c r="L4" s="80"/>
      <c r="M4" s="137"/>
      <c r="N4" s="4"/>
    </row>
    <row r="5" ht="36.75" customHeight="1" spans="1:14">
      <c r="A5" s="685" t="s">
        <v>17</v>
      </c>
      <c r="B5" s="686"/>
      <c r="C5" s="686"/>
      <c r="D5" s="686"/>
      <c r="E5" s="686"/>
      <c r="F5" s="686"/>
      <c r="G5" s="686"/>
      <c r="H5" s="686"/>
      <c r="I5" s="686"/>
      <c r="J5" s="686"/>
      <c r="K5" s="686"/>
      <c r="L5" s="686"/>
      <c r="M5" s="686"/>
      <c r="N5" s="733"/>
    </row>
    <row r="6" ht="12.75" customHeight="1" spans="1:14">
      <c r="A6" s="108" t="s">
        <v>18</v>
      </c>
      <c r="B6" s="687" t="str">
        <f>+'DATOS MAESTROS'!B3</f>
        <v>GLASSTECH MEXICO 2025</v>
      </c>
      <c r="C6" s="688"/>
      <c r="D6" s="688"/>
      <c r="E6" s="688"/>
      <c r="F6" s="688"/>
      <c r="G6" s="688"/>
      <c r="H6" s="688"/>
      <c r="I6" s="141"/>
      <c r="J6" s="688"/>
      <c r="K6" s="713" t="s">
        <v>19</v>
      </c>
      <c r="L6" s="714" t="str">
        <f>+'DATOS MAESTROS'!B4</f>
        <v>16 al 18 de julio 2025</v>
      </c>
      <c r="M6" s="734"/>
      <c r="N6" s="735" t="s">
        <v>228</v>
      </c>
    </row>
    <row r="7" ht="17.55" spans="1:14">
      <c r="A7" s="689" t="s">
        <v>21</v>
      </c>
      <c r="B7" s="690"/>
      <c r="C7" s="690"/>
      <c r="D7" s="690"/>
      <c r="E7" s="690"/>
      <c r="F7" s="690"/>
      <c r="G7" s="690"/>
      <c r="H7" s="690"/>
      <c r="I7" s="690"/>
      <c r="J7" s="690"/>
      <c r="K7" s="690"/>
      <c r="L7" s="690"/>
      <c r="M7" s="736"/>
      <c r="N7" s="737"/>
    </row>
    <row r="8" ht="15.95" spans="1:14">
      <c r="A8" s="16" t="s">
        <v>22</v>
      </c>
      <c r="B8" s="17"/>
      <c r="C8" s="18"/>
      <c r="D8" s="18"/>
      <c r="E8" s="112"/>
      <c r="F8" s="112"/>
      <c r="G8" s="112"/>
      <c r="H8" s="112"/>
      <c r="I8" s="112"/>
      <c r="J8" s="26"/>
      <c r="K8" s="26"/>
      <c r="L8" s="715" t="s">
        <v>23</v>
      </c>
      <c r="M8" s="738"/>
      <c r="N8" s="737"/>
    </row>
    <row r="9" spans="1:14">
      <c r="A9" s="16" t="s">
        <v>24</v>
      </c>
      <c r="B9" s="17"/>
      <c r="C9" s="18"/>
      <c r="D9" s="18"/>
      <c r="E9" s="87"/>
      <c r="F9" s="87"/>
      <c r="G9" s="87"/>
      <c r="H9" s="87"/>
      <c r="I9" s="87"/>
      <c r="J9" s="26"/>
      <c r="K9" s="26"/>
      <c r="L9" s="109"/>
      <c r="M9" s="142"/>
      <c r="N9" s="737"/>
    </row>
    <row r="10" ht="15.95" spans="1:14">
      <c r="A10" s="16" t="s">
        <v>25</v>
      </c>
      <c r="B10" s="17"/>
      <c r="C10" s="18"/>
      <c r="D10" s="18"/>
      <c r="E10" s="87"/>
      <c r="F10" s="87"/>
      <c r="G10" s="87"/>
      <c r="H10" s="87"/>
      <c r="I10" s="87"/>
      <c r="J10" s="26"/>
      <c r="K10" s="26"/>
      <c r="L10" s="110"/>
      <c r="M10" s="143"/>
      <c r="N10" s="737"/>
    </row>
    <row r="11" spans="1:14">
      <c r="A11" s="16" t="s">
        <v>26</v>
      </c>
      <c r="B11" s="17"/>
      <c r="C11" s="18"/>
      <c r="D11" s="18"/>
      <c r="E11" s="87"/>
      <c r="F11" s="87"/>
      <c r="G11" s="87"/>
      <c r="H11" s="87"/>
      <c r="I11" s="87"/>
      <c r="J11" s="111" t="s">
        <v>27</v>
      </c>
      <c r="K11" s="112"/>
      <c r="L11" s="112"/>
      <c r="M11" s="112"/>
      <c r="N11" s="737"/>
    </row>
    <row r="12" spans="1:14">
      <c r="A12" s="16" t="s">
        <v>28</v>
      </c>
      <c r="B12" s="17"/>
      <c r="C12" s="18"/>
      <c r="D12" s="18"/>
      <c r="E12" s="87"/>
      <c r="F12" s="87"/>
      <c r="G12" s="87"/>
      <c r="H12" s="87"/>
      <c r="I12" s="87"/>
      <c r="J12" s="111" t="s">
        <v>29</v>
      </c>
      <c r="K12" s="112"/>
      <c r="L12" s="112"/>
      <c r="M12" s="112"/>
      <c r="N12" s="737"/>
    </row>
    <row r="13" spans="1:14">
      <c r="A13" s="16" t="s">
        <v>30</v>
      </c>
      <c r="B13" s="17"/>
      <c r="C13" s="18"/>
      <c r="D13" s="18"/>
      <c r="E13" s="87"/>
      <c r="F13" s="87"/>
      <c r="G13" s="87"/>
      <c r="H13" s="87"/>
      <c r="I13" s="87"/>
      <c r="J13" s="111" t="s">
        <v>31</v>
      </c>
      <c r="K13" s="112"/>
      <c r="L13" s="112"/>
      <c r="M13" s="112"/>
      <c r="N13" s="737"/>
    </row>
    <row r="14" spans="1:14">
      <c r="A14" s="16" t="s">
        <v>32</v>
      </c>
      <c r="B14" s="17"/>
      <c r="C14" s="18"/>
      <c r="D14" s="18"/>
      <c r="E14" s="87"/>
      <c r="F14" s="87"/>
      <c r="G14" s="87"/>
      <c r="H14" s="87"/>
      <c r="I14" s="87"/>
      <c r="J14" s="111" t="s">
        <v>33</v>
      </c>
      <c r="K14" s="112"/>
      <c r="L14" s="112"/>
      <c r="M14" s="112"/>
      <c r="N14" s="737"/>
    </row>
    <row r="15" spans="1:14">
      <c r="A15" s="16" t="s">
        <v>34</v>
      </c>
      <c r="B15" s="17"/>
      <c r="C15" s="18"/>
      <c r="D15" s="18"/>
      <c r="E15" s="87"/>
      <c r="F15" s="87"/>
      <c r="G15" s="87"/>
      <c r="H15" s="87"/>
      <c r="I15" s="87"/>
      <c r="J15" s="113" t="s">
        <v>35</v>
      </c>
      <c r="K15" s="112"/>
      <c r="L15" s="112"/>
      <c r="M15" s="112"/>
      <c r="N15" s="737"/>
    </row>
    <row r="16" spans="1:14">
      <c r="A16" s="18"/>
      <c r="B16" s="18"/>
      <c r="C16" s="18"/>
      <c r="D16" s="18"/>
      <c r="E16" s="26"/>
      <c r="F16" s="26"/>
      <c r="G16" s="26"/>
      <c r="H16" s="26"/>
      <c r="I16" s="26"/>
      <c r="J16" s="18"/>
      <c r="K16" s="18"/>
      <c r="L16" s="18"/>
      <c r="M16" s="26"/>
      <c r="N16" s="737"/>
    </row>
    <row r="17" ht="15" customHeight="1" spans="1:14">
      <c r="A17" s="19" t="s">
        <v>36</v>
      </c>
      <c r="B17" s="20"/>
      <c r="C17" s="20"/>
      <c r="D17" s="20"/>
      <c r="E17" s="20"/>
      <c r="F17" s="20"/>
      <c r="G17" s="20"/>
      <c r="H17" s="20"/>
      <c r="I17" s="20"/>
      <c r="J17" s="20"/>
      <c r="K17" s="20"/>
      <c r="L17" s="20"/>
      <c r="M17" s="20"/>
      <c r="N17" s="737"/>
    </row>
    <row r="18" ht="12.75" customHeight="1" spans="1:14">
      <c r="A18" s="28" t="s">
        <v>38</v>
      </c>
      <c r="B18" s="24"/>
      <c r="C18" s="25" t="s">
        <v>39</v>
      </c>
      <c r="D18" s="25"/>
      <c r="E18" s="25"/>
      <c r="F18" s="25"/>
      <c r="G18" s="25"/>
      <c r="H18" s="88" t="s">
        <v>49</v>
      </c>
      <c r="I18" s="25" t="s">
        <v>50</v>
      </c>
      <c r="J18" s="25"/>
      <c r="K18" s="25"/>
      <c r="L18" s="25"/>
      <c r="M18" s="91"/>
      <c r="N18" s="737"/>
    </row>
    <row r="19" spans="1:14">
      <c r="A19" s="32"/>
      <c r="B19" s="18"/>
      <c r="C19" s="26" t="s">
        <v>41</v>
      </c>
      <c r="D19" s="26"/>
      <c r="E19" s="26">
        <f>+'DATOS MAESTROS'!B7</f>
        <v>1010071218</v>
      </c>
      <c r="F19" s="26"/>
      <c r="G19" s="89"/>
      <c r="H19" s="92" t="s">
        <v>42</v>
      </c>
      <c r="I19" s="26" t="s">
        <v>229</v>
      </c>
      <c r="J19" s="92"/>
      <c r="K19" s="92"/>
      <c r="L19" s="114"/>
      <c r="M19" s="145"/>
      <c r="N19" s="737"/>
    </row>
    <row r="20" spans="1:14">
      <c r="A20" s="28" t="s">
        <v>246</v>
      </c>
      <c r="B20" s="24"/>
      <c r="C20" s="29" t="s">
        <v>45</v>
      </c>
      <c r="D20" s="29"/>
      <c r="E20" s="88"/>
      <c r="F20" s="88"/>
      <c r="G20" s="88"/>
      <c r="H20" s="92" t="s">
        <v>46</v>
      </c>
      <c r="I20" s="26"/>
      <c r="J20" s="26"/>
      <c r="K20" s="115">
        <f>+'DATOS MAESTROS'!B6</f>
        <v>45847</v>
      </c>
      <c r="L20" s="116"/>
      <c r="M20" s="26"/>
      <c r="N20" s="737"/>
    </row>
    <row r="21" spans="1:14">
      <c r="A21" s="28"/>
      <c r="B21" s="24"/>
      <c r="C21" s="29"/>
      <c r="D21" s="29"/>
      <c r="E21" s="88"/>
      <c r="F21" s="88"/>
      <c r="G21" s="88"/>
      <c r="H21" s="26"/>
      <c r="I21" s="26"/>
      <c r="J21" s="26"/>
      <c r="K21" s="116"/>
      <c r="L21" s="116"/>
      <c r="M21" s="26"/>
      <c r="N21" s="737"/>
    </row>
    <row r="22" ht="16.8" spans="1:14">
      <c r="A22" s="19" t="s">
        <v>47</v>
      </c>
      <c r="B22" s="20"/>
      <c r="C22" s="20"/>
      <c r="D22" s="20"/>
      <c r="E22" s="20"/>
      <c r="F22" s="20"/>
      <c r="G22" s="20"/>
      <c r="H22" s="20"/>
      <c r="I22" s="20"/>
      <c r="J22" s="20"/>
      <c r="K22" s="20"/>
      <c r="L22" s="20"/>
      <c r="M22" s="20"/>
      <c r="N22" s="737"/>
    </row>
    <row r="23" ht="16.8" spans="1:14">
      <c r="A23" s="19" t="s">
        <v>48</v>
      </c>
      <c r="B23" s="20"/>
      <c r="C23" s="20"/>
      <c r="D23" s="20"/>
      <c r="E23" s="20"/>
      <c r="F23" s="20"/>
      <c r="G23" s="20"/>
      <c r="H23" s="20"/>
      <c r="I23" s="20"/>
      <c r="J23" s="20"/>
      <c r="K23" s="20"/>
      <c r="L23" s="20"/>
      <c r="M23" s="20"/>
      <c r="N23" s="737"/>
    </row>
    <row r="24" ht="15.95" spans="1:14">
      <c r="A24" s="28" t="s">
        <v>49</v>
      </c>
      <c r="B24" s="24"/>
      <c r="C24" s="26" t="s">
        <v>50</v>
      </c>
      <c r="D24" s="26"/>
      <c r="E24" s="26"/>
      <c r="F24" s="26"/>
      <c r="G24" s="26"/>
      <c r="H24" s="26"/>
      <c r="I24" s="17"/>
      <c r="J24" s="17"/>
      <c r="K24" s="26"/>
      <c r="L24" s="26"/>
      <c r="M24" s="26"/>
      <c r="N24" s="737"/>
    </row>
    <row r="25" spans="1:14">
      <c r="A25" s="30"/>
      <c r="B25" s="31"/>
      <c r="C25" s="24"/>
      <c r="D25" s="24"/>
      <c r="E25" s="93"/>
      <c r="F25" s="93"/>
      <c r="G25" s="18"/>
      <c r="H25" s="94" t="s">
        <v>51</v>
      </c>
      <c r="I25" s="117"/>
      <c r="J25" s="118"/>
      <c r="K25" s="118"/>
      <c r="L25" s="118"/>
      <c r="M25" s="118"/>
      <c r="N25" s="737"/>
    </row>
    <row r="26" ht="15.95" spans="1:14">
      <c r="A26" s="32"/>
      <c r="B26" s="18"/>
      <c r="C26" s="18"/>
      <c r="D26" s="18"/>
      <c r="E26" s="26"/>
      <c r="F26" s="26"/>
      <c r="G26" s="26"/>
      <c r="H26" s="94"/>
      <c r="I26" s="119"/>
      <c r="J26" s="120"/>
      <c r="K26" s="120"/>
      <c r="L26" s="120"/>
      <c r="M26" s="120"/>
      <c r="N26" s="737"/>
    </row>
    <row r="27" ht="12.75" customHeight="1" spans="1:14">
      <c r="A27" s="32"/>
      <c r="B27" s="18"/>
      <c r="C27" s="33" t="s">
        <v>52</v>
      </c>
      <c r="D27" s="33"/>
      <c r="E27" s="26"/>
      <c r="F27" s="26"/>
      <c r="G27" s="26"/>
      <c r="H27" s="26"/>
      <c r="I27" s="121" t="s">
        <v>53</v>
      </c>
      <c r="J27" s="121"/>
      <c r="K27" s="121"/>
      <c r="L27" s="121"/>
      <c r="M27" s="121"/>
      <c r="N27" s="737"/>
    </row>
    <row r="28" ht="12.75" customHeight="1" spans="1:14">
      <c r="A28" s="32"/>
      <c r="B28" s="18"/>
      <c r="C28" s="34" t="s">
        <v>54</v>
      </c>
      <c r="D28" s="35"/>
      <c r="F28" s="37" t="s">
        <v>55</v>
      </c>
      <c r="G28" s="95"/>
      <c r="H28" s="26"/>
      <c r="I28" s="121"/>
      <c r="J28" s="121"/>
      <c r="K28" s="121"/>
      <c r="L28" s="121"/>
      <c r="M28" s="121"/>
      <c r="N28" s="737"/>
    </row>
    <row r="29" spans="1:14">
      <c r="A29" s="36"/>
      <c r="C29" s="37" t="s">
        <v>56</v>
      </c>
      <c r="D29" s="35"/>
      <c r="F29" s="37"/>
      <c r="G29" s="37"/>
      <c r="H29" s="17"/>
      <c r="I29" s="17"/>
      <c r="J29" s="122"/>
      <c r="K29" s="122"/>
      <c r="L29" s="122"/>
      <c r="M29" s="122"/>
      <c r="N29" s="737"/>
    </row>
    <row r="30" ht="15.95" spans="1:14">
      <c r="A30" s="36"/>
      <c r="C30" s="38" t="s">
        <v>57</v>
      </c>
      <c r="D30" s="35"/>
      <c r="F30" s="37" t="s">
        <v>58</v>
      </c>
      <c r="G30" s="95"/>
      <c r="H30" s="26"/>
      <c r="I30" s="26"/>
      <c r="J30" s="123" t="s">
        <v>59</v>
      </c>
      <c r="K30" s="123"/>
      <c r="L30" s="123"/>
      <c r="M30" s="123"/>
      <c r="N30" s="737"/>
    </row>
    <row r="31" spans="1:14">
      <c r="A31" s="36"/>
      <c r="H31" s="26"/>
      <c r="I31" s="26"/>
      <c r="J31" s="68"/>
      <c r="K31" s="68"/>
      <c r="L31" s="68"/>
      <c r="M31" s="68"/>
      <c r="N31" s="737"/>
    </row>
    <row r="32" spans="1:14">
      <c r="A32" s="36"/>
      <c r="C32" s="37"/>
      <c r="D32" s="18"/>
      <c r="F32" s="37"/>
      <c r="G32" s="37"/>
      <c r="H32" s="26"/>
      <c r="I32" s="26"/>
      <c r="J32" s="68"/>
      <c r="K32" s="68"/>
      <c r="L32" s="68"/>
      <c r="M32" s="68"/>
      <c r="N32" s="737"/>
    </row>
    <row r="33" spans="1:14">
      <c r="A33" s="36"/>
      <c r="D33" s="18"/>
      <c r="H33" s="17"/>
      <c r="I33" s="17"/>
      <c r="J33" s="124"/>
      <c r="K33" s="124"/>
      <c r="L33" s="124"/>
      <c r="M33" s="124"/>
      <c r="N33" s="737"/>
    </row>
    <row r="34" spans="1:14">
      <c r="A34" s="39"/>
      <c r="B34" s="37"/>
      <c r="C34" s="18"/>
      <c r="D34" s="18"/>
      <c r="E34" s="96"/>
      <c r="F34" s="96"/>
      <c r="G34" s="96"/>
      <c r="H34" s="96"/>
      <c r="I34" s="96"/>
      <c r="J34" s="125" t="s">
        <v>60</v>
      </c>
      <c r="K34" s="123"/>
      <c r="L34" s="123"/>
      <c r="M34" s="123"/>
      <c r="N34" s="737"/>
    </row>
    <row r="35" spans="1:14">
      <c r="A35" s="40" t="s">
        <v>61</v>
      </c>
      <c r="B35" s="41"/>
      <c r="C35" s="27"/>
      <c r="D35" s="27"/>
      <c r="E35" s="91"/>
      <c r="F35" s="91"/>
      <c r="G35" s="91"/>
      <c r="H35" s="91"/>
      <c r="I35" s="91"/>
      <c r="J35" s="91"/>
      <c r="K35" s="91"/>
      <c r="L35" s="91"/>
      <c r="M35" s="91"/>
      <c r="N35" s="737"/>
    </row>
    <row r="36" ht="16.8" spans="1:14">
      <c r="A36" s="42" t="s">
        <v>62</v>
      </c>
      <c r="B36" s="43"/>
      <c r="C36" s="44"/>
      <c r="D36" s="44"/>
      <c r="E36" s="44"/>
      <c r="F36" s="44"/>
      <c r="G36" s="44"/>
      <c r="H36" s="44"/>
      <c r="I36" s="44"/>
      <c r="J36" s="44"/>
      <c r="K36" s="44"/>
      <c r="L36" s="44"/>
      <c r="M36" s="146"/>
      <c r="N36" s="737"/>
    </row>
    <row r="37" ht="24" customHeight="1" spans="1:14">
      <c r="A37" s="45" t="s">
        <v>230</v>
      </c>
      <c r="B37" s="46"/>
      <c r="C37" s="46"/>
      <c r="D37" s="46"/>
      <c r="E37" s="46"/>
      <c r="F37" s="46"/>
      <c r="G37" s="46"/>
      <c r="H37" s="46"/>
      <c r="I37" s="46"/>
      <c r="J37" s="46"/>
      <c r="K37" s="46"/>
      <c r="L37" s="46"/>
      <c r="M37" s="46"/>
      <c r="N37" s="737"/>
    </row>
    <row r="38" ht="19.5" customHeight="1" spans="1:14">
      <c r="A38" s="47"/>
      <c r="B38" s="48"/>
      <c r="C38" s="48"/>
      <c r="D38" s="48"/>
      <c r="E38" s="48"/>
      <c r="F38" s="48"/>
      <c r="G38" s="48"/>
      <c r="H38" s="48"/>
      <c r="I38" s="48"/>
      <c r="J38" s="48"/>
      <c r="K38" s="48"/>
      <c r="L38" s="48"/>
      <c r="M38" s="48"/>
      <c r="N38" s="737"/>
    </row>
    <row r="39" ht="18.75" customHeight="1" spans="1:14">
      <c r="A39" s="49"/>
      <c r="B39" s="50"/>
      <c r="C39" s="50"/>
      <c r="D39" s="50"/>
      <c r="E39" s="50"/>
      <c r="F39" s="50"/>
      <c r="G39" s="50"/>
      <c r="H39" s="50"/>
      <c r="I39" s="50"/>
      <c r="J39" s="50"/>
      <c r="K39" s="50"/>
      <c r="L39" s="50"/>
      <c r="M39" s="50"/>
      <c r="N39" s="737"/>
    </row>
    <row r="40" spans="1:14">
      <c r="A40" s="362"/>
      <c r="B40" s="3"/>
      <c r="C40" s="80"/>
      <c r="D40" s="80"/>
      <c r="E40" s="80"/>
      <c r="F40" s="80"/>
      <c r="G40" s="80"/>
      <c r="H40" s="80"/>
      <c r="I40" s="80"/>
      <c r="J40" s="80"/>
      <c r="K40" s="80"/>
      <c r="L40" s="80"/>
      <c r="M40" s="80"/>
      <c r="N40" s="737"/>
    </row>
    <row r="41" ht="20.4" spans="1:14">
      <c r="A41" s="691" t="s">
        <v>256</v>
      </c>
      <c r="B41" s="692"/>
      <c r="C41" s="692"/>
      <c r="D41" s="692"/>
      <c r="E41" s="706"/>
      <c r="F41" s="706"/>
      <c r="G41" s="706"/>
      <c r="H41" s="706"/>
      <c r="I41" s="706"/>
      <c r="J41" s="706"/>
      <c r="K41" s="706"/>
      <c r="L41" s="706"/>
      <c r="M41" s="706"/>
      <c r="N41" s="737"/>
    </row>
    <row r="42" ht="21.75" customHeight="1" spans="1:14">
      <c r="A42" s="693" t="s">
        <v>66</v>
      </c>
      <c r="B42" s="694"/>
      <c r="C42" s="694"/>
      <c r="D42" s="694"/>
      <c r="E42" s="694"/>
      <c r="F42" s="707"/>
      <c r="G42" s="708" t="s">
        <v>232</v>
      </c>
      <c r="H42" s="694"/>
      <c r="I42" s="694"/>
      <c r="J42" s="694"/>
      <c r="K42" s="694"/>
      <c r="L42" s="694"/>
      <c r="M42" s="694"/>
      <c r="N42" s="737"/>
    </row>
    <row r="43" ht="41" spans="1:14">
      <c r="A43" s="57" t="str">
        <f>+'DATOS MAESTROS'!B8</f>
        <v>N/A</v>
      </c>
      <c r="B43" s="58" t="str">
        <f>+'DATOS MAESTROS'!B9</f>
        <v>N/A</v>
      </c>
      <c r="C43" s="59">
        <f>+'DATOS MAESTROS'!B10</f>
        <v>45854</v>
      </c>
      <c r="D43" s="59">
        <f>+'DATOS MAESTROS'!B11</f>
        <v>45855</v>
      </c>
      <c r="E43" s="59">
        <f>+'DATOS MAESTROS'!B12</f>
        <v>45856</v>
      </c>
      <c r="F43" s="709" t="s">
        <v>68</v>
      </c>
      <c r="G43" s="710" t="s">
        <v>257</v>
      </c>
      <c r="H43" s="711"/>
      <c r="I43" s="711"/>
      <c r="J43" s="716"/>
      <c r="K43" s="127" t="s">
        <v>234</v>
      </c>
      <c r="L43" s="717" t="s">
        <v>71</v>
      </c>
      <c r="M43" s="147" t="s">
        <v>258</v>
      </c>
      <c r="N43" s="737"/>
    </row>
    <row r="44" ht="30.75" hidden="1" customHeight="1" spans="1:14">
      <c r="A44" s="60"/>
      <c r="B44" s="61"/>
      <c r="C44" s="62"/>
      <c r="D44" s="62"/>
      <c r="E44" s="62"/>
      <c r="F44" s="712">
        <f>SUM(A44:E44)</f>
        <v>0</v>
      </c>
      <c r="G44" s="498" t="s">
        <v>259</v>
      </c>
      <c r="H44" s="107"/>
      <c r="I44" s="107"/>
      <c r="J44" s="529"/>
      <c r="K44" s="712" t="s">
        <v>250</v>
      </c>
      <c r="L44" s="718">
        <v>359.38</v>
      </c>
      <c r="M44" s="396">
        <f>+L44*F44</f>
        <v>0</v>
      </c>
      <c r="N44" s="737"/>
    </row>
    <row r="45" ht="30.75" customHeight="1" spans="1:14">
      <c r="A45" s="60"/>
      <c r="B45" s="61"/>
      <c r="C45" s="62"/>
      <c r="D45" s="62"/>
      <c r="E45" s="62"/>
      <c r="F45" s="712">
        <f>SUM(A45:E45)</f>
        <v>0</v>
      </c>
      <c r="G45" s="498" t="s">
        <v>260</v>
      </c>
      <c r="H45" s="107"/>
      <c r="I45" s="107"/>
      <c r="J45" s="529"/>
      <c r="K45" s="712" t="s">
        <v>250</v>
      </c>
      <c r="L45" s="718">
        <v>428.27</v>
      </c>
      <c r="M45" s="396">
        <f>+L45*F45</f>
        <v>0</v>
      </c>
      <c r="N45" s="737"/>
    </row>
    <row r="46" ht="12.75" customHeight="1" spans="1:14">
      <c r="A46" s="36"/>
      <c r="J46" s="719" t="s">
        <v>193</v>
      </c>
      <c r="K46" s="720"/>
      <c r="L46" s="721"/>
      <c r="M46" s="739">
        <f>+M45+M44</f>
        <v>0</v>
      </c>
      <c r="N46" s="737"/>
    </row>
    <row r="47" ht="12.75" customHeight="1" spans="1:14">
      <c r="A47" s="695" t="s">
        <v>251</v>
      </c>
      <c r="B47" s="696"/>
      <c r="C47" s="697"/>
      <c r="D47" s="697"/>
      <c r="E47" s="697"/>
      <c r="F47" s="697"/>
      <c r="G47" s="697"/>
      <c r="H47" s="697"/>
      <c r="I47" s="722"/>
      <c r="J47" s="723" t="s">
        <v>239</v>
      </c>
      <c r="K47" s="724"/>
      <c r="L47" s="725"/>
      <c r="M47" s="740">
        <f>M46*0.16</f>
        <v>0</v>
      </c>
      <c r="N47" s="737"/>
    </row>
    <row r="48" ht="13.5" customHeight="1" spans="1:14">
      <c r="A48" s="698" t="s">
        <v>240</v>
      </c>
      <c r="B48" s="699"/>
      <c r="C48" s="699"/>
      <c r="D48" s="699"/>
      <c r="E48" s="699"/>
      <c r="F48" s="699"/>
      <c r="G48" s="699"/>
      <c r="H48" s="699"/>
      <c r="I48" s="726"/>
      <c r="J48" s="727" t="s">
        <v>196</v>
      </c>
      <c r="K48" s="728"/>
      <c r="L48" s="729"/>
      <c r="M48" s="741">
        <f>SUM(M46:M47)</f>
        <v>0</v>
      </c>
      <c r="N48" s="737"/>
    </row>
    <row r="49" ht="12.75" customHeight="1" spans="1:14">
      <c r="A49" s="700" t="s">
        <v>238</v>
      </c>
      <c r="B49" s="701"/>
      <c r="C49" s="701"/>
      <c r="D49" s="701"/>
      <c r="E49" s="701"/>
      <c r="F49" s="701"/>
      <c r="G49" s="701"/>
      <c r="H49" s="701"/>
      <c r="I49" s="701"/>
      <c r="J49" s="730"/>
      <c r="K49" s="730"/>
      <c r="L49" s="730"/>
      <c r="M49" s="730"/>
      <c r="N49" s="737"/>
    </row>
    <row r="50" ht="12.75" customHeight="1" spans="1:14">
      <c r="A50" s="702"/>
      <c r="B50" s="703"/>
      <c r="C50" s="703"/>
      <c r="D50" s="703"/>
      <c r="E50" s="703"/>
      <c r="F50" s="703"/>
      <c r="G50" s="703"/>
      <c r="H50" s="703"/>
      <c r="I50" s="703"/>
      <c r="J50" s="731"/>
      <c r="K50" s="731"/>
      <c r="L50" s="732"/>
      <c r="M50" s="4"/>
      <c r="N50" s="737"/>
    </row>
    <row r="51" ht="12.75" customHeight="1" spans="1:14">
      <c r="A51" s="704" t="s">
        <v>241</v>
      </c>
      <c r="B51" s="705"/>
      <c r="C51" s="705"/>
      <c r="D51" s="705"/>
      <c r="E51" s="705"/>
      <c r="F51" s="705"/>
      <c r="G51" s="705"/>
      <c r="H51" s="705"/>
      <c r="I51" s="705"/>
      <c r="J51" s="705"/>
      <c r="K51" s="705"/>
      <c r="L51" s="705"/>
      <c r="M51" s="705"/>
      <c r="N51" s="737"/>
    </row>
    <row r="52" ht="12.75" customHeight="1" spans="1:14">
      <c r="A52" s="704"/>
      <c r="B52" s="705"/>
      <c r="C52" s="705"/>
      <c r="D52" s="705"/>
      <c r="E52" s="705"/>
      <c r="F52" s="705"/>
      <c r="G52" s="705"/>
      <c r="H52" s="705"/>
      <c r="I52" s="705"/>
      <c r="J52" s="705"/>
      <c r="K52" s="705"/>
      <c r="L52" s="705"/>
      <c r="M52" s="705"/>
      <c r="N52" s="737"/>
    </row>
    <row r="53" ht="12.75" customHeight="1" spans="1:14">
      <c r="A53" s="704"/>
      <c r="B53" s="705"/>
      <c r="C53" s="705"/>
      <c r="D53" s="705"/>
      <c r="E53" s="705"/>
      <c r="F53" s="705"/>
      <c r="G53" s="705"/>
      <c r="H53" s="705"/>
      <c r="I53" s="705"/>
      <c r="J53" s="705"/>
      <c r="K53" s="705"/>
      <c r="L53" s="705"/>
      <c r="M53" s="705"/>
      <c r="N53" s="737"/>
    </row>
    <row r="54" spans="1:14">
      <c r="A54" s="422"/>
      <c r="B54" s="423"/>
      <c r="C54" s="423"/>
      <c r="D54" s="423"/>
      <c r="E54" s="423"/>
      <c r="F54" s="423"/>
      <c r="G54" s="423"/>
      <c r="H54" s="423"/>
      <c r="I54" s="423"/>
      <c r="J54" s="423"/>
      <c r="K54" s="423"/>
      <c r="L54" s="423"/>
      <c r="M54" s="423"/>
      <c r="N54" s="737"/>
    </row>
    <row r="55" s="4" customFormat="1" ht="15.75" customHeight="1" spans="1:14">
      <c r="A55" s="312" t="s">
        <v>242</v>
      </c>
      <c r="B55" s="313"/>
      <c r="C55" s="313"/>
      <c r="D55" s="313"/>
      <c r="E55" s="313"/>
      <c r="F55" s="313"/>
      <c r="G55" s="313"/>
      <c r="H55" s="313"/>
      <c r="I55" s="313"/>
      <c r="J55" s="313"/>
      <c r="K55" s="313"/>
      <c r="L55" s="313"/>
      <c r="M55" s="313"/>
      <c r="N55" s="737"/>
    </row>
    <row r="56" s="4" customFormat="1" ht="35.25" customHeight="1" spans="1:14">
      <c r="A56" s="159" t="s">
        <v>261</v>
      </c>
      <c r="B56" s="160"/>
      <c r="C56" s="160"/>
      <c r="D56" s="160"/>
      <c r="E56" s="160"/>
      <c r="F56" s="160"/>
      <c r="G56" s="160"/>
      <c r="H56" s="160"/>
      <c r="I56" s="160"/>
      <c r="J56" s="160"/>
      <c r="K56" s="160"/>
      <c r="L56" s="160"/>
      <c r="M56" s="160"/>
      <c r="N56" s="737"/>
    </row>
    <row r="57" s="4" customFormat="1" ht="24" customHeight="1" spans="1:14">
      <c r="A57" s="161" t="s">
        <v>225</v>
      </c>
      <c r="B57" s="161"/>
      <c r="C57" s="161"/>
      <c r="D57" s="161"/>
      <c r="E57" s="161"/>
      <c r="F57" s="161"/>
      <c r="G57" s="161"/>
      <c r="H57" s="161"/>
      <c r="I57" s="161"/>
      <c r="J57" s="161"/>
      <c r="K57" s="161"/>
      <c r="L57" s="161"/>
      <c r="M57" s="161"/>
      <c r="N57" s="737"/>
    </row>
    <row r="58" s="4" customFormat="1" ht="18.35" spans="1:14">
      <c r="A58" s="162" t="s">
        <v>226</v>
      </c>
      <c r="B58" s="163"/>
      <c r="C58" s="163"/>
      <c r="D58" s="163"/>
      <c r="E58" s="163"/>
      <c r="F58" s="163"/>
      <c r="G58" s="163"/>
      <c r="H58" s="163"/>
      <c r="I58" s="163"/>
      <c r="J58" s="163"/>
      <c r="K58" s="163"/>
      <c r="L58" s="163"/>
      <c r="M58" s="163"/>
      <c r="N58" s="742"/>
    </row>
  </sheetData>
  <sheetProtection algorithmName="SHA-512" hashValue="BdBa56Pg+3mPQXDFZy2rt4l78V9JiG/dzFXIwxOmWB8NPiuYJe+O3UVO/aUKLzGRrpYTSfAFS/ALbaRtJ+XVeQ==" saltValue="mRbS7BElPquoJuBF3lToHQ==" spinCount="100000" sheet="1" objects="1" scenarios="1"/>
  <mergeCells count="56">
    <mergeCell ref="F3:K3"/>
    <mergeCell ref="F4:K4"/>
    <mergeCell ref="A5:N5"/>
    <mergeCell ref="A7:M7"/>
    <mergeCell ref="E8:I8"/>
    <mergeCell ref="L8:M8"/>
    <mergeCell ref="E9:I9"/>
    <mergeCell ref="E10:I10"/>
    <mergeCell ref="E11:I11"/>
    <mergeCell ref="K11:M11"/>
    <mergeCell ref="E12:I12"/>
    <mergeCell ref="K12:M12"/>
    <mergeCell ref="E13:I13"/>
    <mergeCell ref="K13:M13"/>
    <mergeCell ref="E14:I14"/>
    <mergeCell ref="K14:M14"/>
    <mergeCell ref="E15:I15"/>
    <mergeCell ref="K15:M15"/>
    <mergeCell ref="A17:M17"/>
    <mergeCell ref="C18:G18"/>
    <mergeCell ref="I18:L18"/>
    <mergeCell ref="L19:M19"/>
    <mergeCell ref="C20:G20"/>
    <mergeCell ref="A22:M22"/>
    <mergeCell ref="A23:M23"/>
    <mergeCell ref="C27:D27"/>
    <mergeCell ref="I27:M27"/>
    <mergeCell ref="J29:M29"/>
    <mergeCell ref="J30:M30"/>
    <mergeCell ref="J33:M33"/>
    <mergeCell ref="J34:M34"/>
    <mergeCell ref="A36:M36"/>
    <mergeCell ref="A41:M41"/>
    <mergeCell ref="A42:F42"/>
    <mergeCell ref="G42:M42"/>
    <mergeCell ref="G43:J43"/>
    <mergeCell ref="G44:J44"/>
    <mergeCell ref="G45:J45"/>
    <mergeCell ref="J46:L46"/>
    <mergeCell ref="A47:I47"/>
    <mergeCell ref="J47:L47"/>
    <mergeCell ref="A48:I48"/>
    <mergeCell ref="J48:L48"/>
    <mergeCell ref="A49:I49"/>
    <mergeCell ref="A54:M54"/>
    <mergeCell ref="A55:M55"/>
    <mergeCell ref="A56:M56"/>
    <mergeCell ref="A57:M57"/>
    <mergeCell ref="A58:M58"/>
    <mergeCell ref="H25:H26"/>
    <mergeCell ref="N6:N58"/>
    <mergeCell ref="L2:N3"/>
    <mergeCell ref="L9:M10"/>
    <mergeCell ref="I25:M26"/>
    <mergeCell ref="A37:M39"/>
    <mergeCell ref="A51:M52"/>
  </mergeCells>
  <printOptions horizontalCentered="1" verticalCentered="1"/>
  <pageMargins left="0.393700787401575" right="0.393700787401575" top="0.393700787401575" bottom="0.393700787401575" header="0" footer="0"/>
  <pageSetup paperSize="1" scale="68" fitToHeight="5"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tint="0.349986266670736"/>
  </sheetPr>
  <dimension ref="A1:N108"/>
  <sheetViews>
    <sheetView showGridLines="0" workbookViewId="0">
      <selection activeCell="J6" sqref="J6:L6"/>
    </sheetView>
  </sheetViews>
  <sheetFormatPr defaultColWidth="11" defaultRowHeight="13.6"/>
  <cols>
    <col min="1" max="3" width="9.28571428571429" style="4" customWidth="1"/>
    <col min="4" max="4" width="11" style="4" customWidth="1"/>
    <col min="5" max="9" width="11.4285714285714" style="4" customWidth="1"/>
    <col min="10" max="10" width="10.4285714285714" style="4" customWidth="1"/>
    <col min="11" max="11" width="11.4285714285714" style="4" customWidth="1"/>
    <col min="12" max="12" width="14.2857142857143" style="4" customWidth="1"/>
    <col min="13" max="13" width="7.71428571428571" style="4" customWidth="1"/>
    <col min="14" max="16384" width="11.4285714285714" style="4"/>
  </cols>
  <sheetData>
    <row r="1" s="1" customFormat="1" ht="57.95" customHeight="1" spans="1:13">
      <c r="A1" s="5"/>
      <c r="B1" s="5"/>
      <c r="C1" s="5"/>
      <c r="D1" s="79"/>
      <c r="E1" s="79"/>
      <c r="F1" s="79"/>
      <c r="G1" s="79"/>
      <c r="H1" s="79"/>
      <c r="I1" s="79"/>
      <c r="J1" s="79"/>
      <c r="K1" s="79"/>
      <c r="L1" s="79"/>
      <c r="M1" s="79"/>
    </row>
    <row r="2" s="1" customFormat="1" ht="15" customHeight="1" spans="1:13">
      <c r="A2" s="4"/>
      <c r="B2" s="4"/>
      <c r="C2" s="4"/>
      <c r="D2" s="4"/>
      <c r="E2" s="80"/>
      <c r="F2" s="81"/>
      <c r="G2" s="81"/>
      <c r="H2" s="81"/>
      <c r="I2" s="81"/>
      <c r="J2" s="81"/>
      <c r="K2" s="105"/>
      <c r="L2" s="105"/>
      <c r="M2" s="105"/>
    </row>
    <row r="3" s="1" customFormat="1" ht="15" customHeight="1" spans="1:13">
      <c r="A3" s="4"/>
      <c r="B3" s="4"/>
      <c r="C3" s="4"/>
      <c r="D3" s="82"/>
      <c r="E3" s="83" t="s">
        <v>262</v>
      </c>
      <c r="F3" s="83"/>
      <c r="G3" s="83"/>
      <c r="H3" s="83"/>
      <c r="I3" s="83"/>
      <c r="J3" s="83"/>
      <c r="K3" s="105"/>
      <c r="L3" s="105"/>
      <c r="M3" s="105"/>
    </row>
    <row r="4" s="1" customFormat="1" ht="30" customHeight="1" spans="1:13">
      <c r="A4" s="4"/>
      <c r="B4" s="4"/>
      <c r="C4" s="4"/>
      <c r="D4" s="4"/>
      <c r="E4" s="84" t="s">
        <v>16</v>
      </c>
      <c r="F4" s="84"/>
      <c r="G4" s="84"/>
      <c r="H4" s="84"/>
      <c r="I4" s="84"/>
      <c r="J4" s="84"/>
      <c r="K4" s="80"/>
      <c r="L4" s="137"/>
      <c r="M4" s="4"/>
    </row>
    <row r="5" s="1" customFormat="1" ht="36.75" customHeight="1" spans="1:13">
      <c r="A5" s="6" t="s">
        <v>17</v>
      </c>
      <c r="B5" s="7"/>
      <c r="C5" s="7"/>
      <c r="D5" s="7"/>
      <c r="E5" s="7"/>
      <c r="F5" s="7"/>
      <c r="G5" s="7"/>
      <c r="H5" s="7"/>
      <c r="I5" s="7"/>
      <c r="J5" s="7"/>
      <c r="K5" s="7"/>
      <c r="L5" s="7"/>
      <c r="M5" s="138"/>
    </row>
    <row r="6" s="1" customFormat="1" ht="12.75" customHeight="1" spans="1:13">
      <c r="A6" s="175" t="s">
        <v>18</v>
      </c>
      <c r="B6" s="176" t="str">
        <f>+'DATOS MAESTROS'!B3</f>
        <v>GLASSTECH MEXICO 2025</v>
      </c>
      <c r="C6" s="177"/>
      <c r="D6" s="177"/>
      <c r="E6" s="177"/>
      <c r="F6" s="177"/>
      <c r="G6" s="243"/>
      <c r="H6" s="244" t="s">
        <v>19</v>
      </c>
      <c r="I6" s="256"/>
      <c r="J6" s="257" t="str">
        <f>+'DATOS MAESTROS'!B4</f>
        <v>16 al 18 de julio 2025</v>
      </c>
      <c r="K6" s="258"/>
      <c r="L6" s="622"/>
      <c r="M6" s="647" t="s">
        <v>263</v>
      </c>
    </row>
    <row r="7" s="1" customFormat="1" ht="17.55" spans="1:13">
      <c r="A7" s="178" t="s">
        <v>21</v>
      </c>
      <c r="B7" s="179"/>
      <c r="C7" s="179"/>
      <c r="D7" s="179"/>
      <c r="E7" s="179"/>
      <c r="F7" s="179"/>
      <c r="G7" s="179"/>
      <c r="H7" s="179"/>
      <c r="I7" s="179"/>
      <c r="J7" s="179"/>
      <c r="K7" s="179"/>
      <c r="L7" s="623"/>
      <c r="M7" s="648"/>
    </row>
    <row r="8" s="1" customFormat="1" ht="15.95" spans="1:13">
      <c r="A8" s="180" t="s">
        <v>22</v>
      </c>
      <c r="B8" s="181"/>
      <c r="C8" s="181"/>
      <c r="D8" s="182"/>
      <c r="E8" s="182"/>
      <c r="F8" s="182"/>
      <c r="G8" s="182"/>
      <c r="H8" s="182"/>
      <c r="I8" s="186"/>
      <c r="J8" s="186"/>
      <c r="K8" s="259" t="s">
        <v>23</v>
      </c>
      <c r="L8" s="624"/>
      <c r="M8" s="648"/>
    </row>
    <row r="9" s="1" customFormat="1" ht="12.75" customHeight="1" spans="1:13">
      <c r="A9" s="183" t="s">
        <v>24</v>
      </c>
      <c r="B9" s="184"/>
      <c r="C9" s="184"/>
      <c r="D9" s="185"/>
      <c r="E9" s="185"/>
      <c r="F9" s="185"/>
      <c r="G9" s="185"/>
      <c r="H9" s="185"/>
      <c r="I9" s="186"/>
      <c r="J9" s="186"/>
      <c r="K9" s="625"/>
      <c r="L9" s="626"/>
      <c r="M9" s="648"/>
    </row>
    <row r="10" s="1" customFormat="1" ht="13.5" customHeight="1" spans="1:13">
      <c r="A10" s="183" t="s">
        <v>25</v>
      </c>
      <c r="B10" s="184"/>
      <c r="C10" s="184"/>
      <c r="D10" s="185"/>
      <c r="E10" s="185"/>
      <c r="F10" s="185"/>
      <c r="G10" s="185"/>
      <c r="H10" s="185"/>
      <c r="I10" s="186"/>
      <c r="J10" s="186"/>
      <c r="K10" s="263"/>
      <c r="L10" s="627"/>
      <c r="M10" s="648"/>
    </row>
    <row r="11" s="1" customFormat="1" ht="13.5" customHeight="1" spans="1:13">
      <c r="A11" s="183" t="s">
        <v>26</v>
      </c>
      <c r="B11" s="184"/>
      <c r="C11" s="184"/>
      <c r="D11" s="185"/>
      <c r="E11" s="185"/>
      <c r="F11" s="185"/>
      <c r="G11" s="185"/>
      <c r="H11" s="185"/>
      <c r="I11" s="265" t="s">
        <v>27</v>
      </c>
      <c r="J11" s="266"/>
      <c r="K11" s="266"/>
      <c r="L11" s="628"/>
      <c r="M11" s="648"/>
    </row>
    <row r="12" s="1" customFormat="1" ht="12.75" customHeight="1" spans="1:13">
      <c r="A12" s="183" t="s">
        <v>28</v>
      </c>
      <c r="B12" s="184"/>
      <c r="C12" s="184"/>
      <c r="D12" s="185"/>
      <c r="E12" s="185"/>
      <c r="F12" s="185"/>
      <c r="G12" s="185"/>
      <c r="H12" s="185"/>
      <c r="I12" s="265" t="s">
        <v>29</v>
      </c>
      <c r="J12" s="185"/>
      <c r="K12" s="185"/>
      <c r="L12" s="629"/>
      <c r="M12" s="648"/>
    </row>
    <row r="13" s="1" customFormat="1" ht="15.2" spans="1:13">
      <c r="A13" s="183" t="s">
        <v>30</v>
      </c>
      <c r="B13" s="184"/>
      <c r="C13" s="184"/>
      <c r="D13" s="185"/>
      <c r="E13" s="185"/>
      <c r="F13" s="185"/>
      <c r="G13" s="185"/>
      <c r="H13" s="185"/>
      <c r="I13" s="265" t="s">
        <v>31</v>
      </c>
      <c r="J13" s="185"/>
      <c r="K13" s="185"/>
      <c r="L13" s="629"/>
      <c r="M13" s="648"/>
    </row>
    <row r="14" s="1" customFormat="1" ht="15.2" spans="1:13">
      <c r="A14" s="183" t="s">
        <v>32</v>
      </c>
      <c r="B14" s="184"/>
      <c r="C14" s="184"/>
      <c r="D14" s="185"/>
      <c r="E14" s="185"/>
      <c r="F14" s="185"/>
      <c r="G14" s="185"/>
      <c r="H14" s="185"/>
      <c r="I14" s="265" t="s">
        <v>33</v>
      </c>
      <c r="J14" s="185"/>
      <c r="K14" s="185"/>
      <c r="L14" s="629"/>
      <c r="M14" s="648"/>
    </row>
    <row r="15" s="1" customFormat="1" ht="15.2" spans="1:13">
      <c r="A15" s="183" t="s">
        <v>34</v>
      </c>
      <c r="B15" s="184"/>
      <c r="C15" s="184"/>
      <c r="D15" s="185"/>
      <c r="E15" s="185"/>
      <c r="F15" s="185"/>
      <c r="G15" s="185"/>
      <c r="H15" s="185"/>
      <c r="I15" s="267" t="s">
        <v>35</v>
      </c>
      <c r="J15" s="185"/>
      <c r="K15" s="185"/>
      <c r="L15" s="629"/>
      <c r="M15" s="648"/>
    </row>
    <row r="16" s="1" customFormat="1" ht="15.2" spans="1:13">
      <c r="A16" s="18"/>
      <c r="B16" s="18"/>
      <c r="C16" s="18"/>
      <c r="D16" s="26"/>
      <c r="E16" s="26"/>
      <c r="F16" s="26"/>
      <c r="G16" s="26"/>
      <c r="H16" s="26"/>
      <c r="I16" s="18"/>
      <c r="J16" s="18"/>
      <c r="K16" s="18"/>
      <c r="L16" s="26"/>
      <c r="M16" s="648"/>
    </row>
    <row r="17" s="1" customFormat="1" ht="15" customHeight="1" spans="1:13">
      <c r="A17" s="19" t="s">
        <v>36</v>
      </c>
      <c r="B17" s="20"/>
      <c r="C17" s="20"/>
      <c r="D17" s="20"/>
      <c r="E17" s="20"/>
      <c r="F17" s="20"/>
      <c r="G17" s="20"/>
      <c r="H17" s="20"/>
      <c r="I17" s="20"/>
      <c r="J17" s="20"/>
      <c r="K17" s="20"/>
      <c r="L17" s="630"/>
      <c r="M17" s="648"/>
    </row>
    <row r="18" s="1" customFormat="1" ht="15" customHeight="1" spans="1:13">
      <c r="A18" s="367" t="s">
        <v>264</v>
      </c>
      <c r="B18" s="494"/>
      <c r="C18" s="494"/>
      <c r="D18" s="494"/>
      <c r="E18" s="494"/>
      <c r="F18" s="494"/>
      <c r="G18" s="494"/>
      <c r="H18" s="494"/>
      <c r="I18" s="494"/>
      <c r="J18" s="494"/>
      <c r="K18" s="144"/>
      <c r="L18" s="271">
        <f>+'DATOS MAESTROS'!B5</f>
        <v>45832</v>
      </c>
      <c r="M18" s="648"/>
    </row>
    <row r="19" s="1" customFormat="1" ht="15" customHeight="1" spans="1:13">
      <c r="A19" s="611"/>
      <c r="B19" s="612"/>
      <c r="C19" s="612"/>
      <c r="D19" s="612"/>
      <c r="E19" s="612"/>
      <c r="F19" s="612"/>
      <c r="G19" s="612"/>
      <c r="H19" s="612"/>
      <c r="I19" s="612"/>
      <c r="J19" s="612"/>
      <c r="K19" s="631"/>
      <c r="L19" s="631"/>
      <c r="M19" s="648"/>
    </row>
    <row r="20" s="1" customFormat="1" ht="12.75" customHeight="1" spans="1:13">
      <c r="A20" s="192" t="s">
        <v>38</v>
      </c>
      <c r="B20" s="193" t="s">
        <v>39</v>
      </c>
      <c r="C20" s="193"/>
      <c r="D20" s="193"/>
      <c r="E20" s="193"/>
      <c r="F20" s="193"/>
      <c r="G20" s="198" t="s">
        <v>49</v>
      </c>
      <c r="H20" s="193" t="s">
        <v>50</v>
      </c>
      <c r="I20" s="193"/>
      <c r="J20" s="193"/>
      <c r="K20" s="193"/>
      <c r="L20" s="272"/>
      <c r="M20" s="648"/>
    </row>
    <row r="21" s="1" customFormat="1" ht="15.2" spans="1:13">
      <c r="A21" s="192"/>
      <c r="B21" s="186" t="s">
        <v>41</v>
      </c>
      <c r="C21" s="186"/>
      <c r="D21" s="186">
        <f>+'DATOS MAESTROS'!B7</f>
        <v>1010071218</v>
      </c>
      <c r="E21" s="186"/>
      <c r="F21" s="245"/>
      <c r="G21" s="248" t="s">
        <v>42</v>
      </c>
      <c r="H21" s="186" t="s">
        <v>43</v>
      </c>
      <c r="I21" s="248"/>
      <c r="J21" s="248"/>
      <c r="K21" s="632"/>
      <c r="L21" s="633"/>
      <c r="M21" s="648"/>
    </row>
    <row r="22" s="1" customFormat="1" ht="12.75" customHeight="1" spans="1:13">
      <c r="A22" s="192" t="s">
        <v>246</v>
      </c>
      <c r="B22" s="194" t="s">
        <v>45</v>
      </c>
      <c r="C22" s="194"/>
      <c r="D22" s="195"/>
      <c r="E22" s="195"/>
      <c r="F22" s="195"/>
      <c r="G22" s="248" t="s">
        <v>46</v>
      </c>
      <c r="H22" s="186"/>
      <c r="I22" s="186"/>
      <c r="J22" s="275">
        <f>+'DATOS MAESTROS'!B6</f>
        <v>45847</v>
      </c>
      <c r="K22" s="276"/>
      <c r="L22" s="186"/>
      <c r="M22" s="648"/>
    </row>
    <row r="23" s="1" customFormat="1" ht="15.2" spans="1:13">
      <c r="A23" s="28"/>
      <c r="B23" s="29"/>
      <c r="C23" s="29"/>
      <c r="D23" s="88"/>
      <c r="E23" s="88"/>
      <c r="F23" s="88"/>
      <c r="G23" s="26"/>
      <c r="H23" s="26"/>
      <c r="I23" s="26"/>
      <c r="J23" s="116"/>
      <c r="K23" s="116"/>
      <c r="L23" s="26"/>
      <c r="M23" s="648"/>
    </row>
    <row r="24" s="1" customFormat="1" ht="16.8" spans="1:13">
      <c r="A24" s="19" t="s">
        <v>47</v>
      </c>
      <c r="B24" s="20"/>
      <c r="C24" s="20"/>
      <c r="D24" s="20"/>
      <c r="E24" s="20"/>
      <c r="F24" s="20"/>
      <c r="G24" s="20"/>
      <c r="H24" s="20"/>
      <c r="I24" s="20"/>
      <c r="J24" s="20"/>
      <c r="K24" s="20"/>
      <c r="L24" s="630"/>
      <c r="M24" s="648"/>
    </row>
    <row r="25" s="1" customFormat="1" ht="15.2" spans="1:13">
      <c r="A25" s="495" t="s">
        <v>48</v>
      </c>
      <c r="B25" s="428"/>
      <c r="C25" s="428"/>
      <c r="D25" s="428"/>
      <c r="E25" s="428"/>
      <c r="F25" s="428"/>
      <c r="G25" s="428"/>
      <c r="H25" s="428"/>
      <c r="I25" s="428"/>
      <c r="J25" s="428"/>
      <c r="K25" s="428"/>
      <c r="L25" s="634"/>
      <c r="M25" s="648"/>
    </row>
    <row r="26" s="1" customFormat="1" ht="12.75" customHeight="1" spans="1:13">
      <c r="A26" s="613"/>
      <c r="B26" s="614"/>
      <c r="C26" s="614"/>
      <c r="D26" s="614"/>
      <c r="E26" s="614"/>
      <c r="F26" s="614"/>
      <c r="G26" s="614"/>
      <c r="H26" s="614"/>
      <c r="I26" s="614"/>
      <c r="J26" s="614"/>
      <c r="K26" s="614"/>
      <c r="L26" s="614"/>
      <c r="M26" s="648"/>
    </row>
    <row r="27" s="1" customFormat="1" ht="15.95" spans="1:13">
      <c r="A27" s="28" t="s">
        <v>49</v>
      </c>
      <c r="B27" s="26" t="s">
        <v>50</v>
      </c>
      <c r="C27" s="26"/>
      <c r="D27" s="26"/>
      <c r="E27" s="26"/>
      <c r="F27" s="26"/>
      <c r="G27" s="26"/>
      <c r="H27" s="17"/>
      <c r="I27" s="17"/>
      <c r="J27" s="26"/>
      <c r="K27" s="26"/>
      <c r="L27" s="26"/>
      <c r="M27" s="648"/>
    </row>
    <row r="28" s="1" customFormat="1" ht="12.75" customHeight="1" spans="1:13">
      <c r="A28" s="30"/>
      <c r="B28" s="24"/>
      <c r="C28" s="24"/>
      <c r="D28" s="93"/>
      <c r="E28" s="93"/>
      <c r="F28" s="18"/>
      <c r="G28" s="94" t="s">
        <v>51</v>
      </c>
      <c r="H28" s="117"/>
      <c r="I28" s="118"/>
      <c r="J28" s="118"/>
      <c r="K28" s="118"/>
      <c r="L28" s="635"/>
      <c r="M28" s="648"/>
    </row>
    <row r="29" s="1" customFormat="1" ht="15.95" spans="1:13">
      <c r="A29" s="32"/>
      <c r="B29" s="18"/>
      <c r="C29" s="18"/>
      <c r="D29" s="26"/>
      <c r="E29" s="26"/>
      <c r="F29" s="26"/>
      <c r="G29" s="94"/>
      <c r="H29" s="119"/>
      <c r="I29" s="120"/>
      <c r="J29" s="120"/>
      <c r="K29" s="120"/>
      <c r="L29" s="636"/>
      <c r="M29" s="648"/>
    </row>
    <row r="30" s="1" customFormat="1" ht="15.2" spans="1:13">
      <c r="A30" s="32"/>
      <c r="B30" s="33" t="s">
        <v>52</v>
      </c>
      <c r="C30" s="33"/>
      <c r="D30" s="26"/>
      <c r="E30" s="26"/>
      <c r="F30" s="26"/>
      <c r="G30" s="26"/>
      <c r="H30" s="621" t="s">
        <v>53</v>
      </c>
      <c r="I30" s="621"/>
      <c r="J30" s="621"/>
      <c r="K30" s="621"/>
      <c r="L30" s="637"/>
      <c r="M30" s="648"/>
    </row>
    <row r="31" s="1" customFormat="1" ht="12.75" customHeight="1" spans="1:13">
      <c r="A31" s="32"/>
      <c r="B31" s="34" t="s">
        <v>54</v>
      </c>
      <c r="C31" s="35"/>
      <c r="E31" s="37" t="s">
        <v>55</v>
      </c>
      <c r="F31" s="95"/>
      <c r="G31" s="26"/>
      <c r="H31" s="121"/>
      <c r="I31" s="121"/>
      <c r="J31" s="121"/>
      <c r="K31" s="121"/>
      <c r="L31" s="121"/>
      <c r="M31" s="648"/>
    </row>
    <row r="32" s="1" customFormat="1" ht="15.2" spans="1:13">
      <c r="A32" s="36"/>
      <c r="B32" s="37" t="s">
        <v>56</v>
      </c>
      <c r="C32" s="35"/>
      <c r="E32" s="37"/>
      <c r="F32" s="37"/>
      <c r="G32" s="17"/>
      <c r="H32" s="17"/>
      <c r="I32" s="122"/>
      <c r="J32" s="122"/>
      <c r="K32" s="122"/>
      <c r="L32" s="122"/>
      <c r="M32" s="648"/>
    </row>
    <row r="33" s="1" customFormat="1" ht="13.5" customHeight="1" spans="1:13">
      <c r="A33" s="36"/>
      <c r="B33" s="38" t="s">
        <v>57</v>
      </c>
      <c r="C33" s="35"/>
      <c r="E33" s="37" t="s">
        <v>58</v>
      </c>
      <c r="F33" s="95"/>
      <c r="G33" s="26"/>
      <c r="H33" s="26"/>
      <c r="I33" s="123" t="s">
        <v>59</v>
      </c>
      <c r="J33" s="123"/>
      <c r="K33" s="123"/>
      <c r="L33" s="123"/>
      <c r="M33" s="648"/>
    </row>
    <row r="34" s="1" customFormat="1" ht="15.2" spans="1:13">
      <c r="A34" s="36"/>
      <c r="G34" s="26"/>
      <c r="H34" s="26"/>
      <c r="I34" s="68"/>
      <c r="J34" s="68"/>
      <c r="K34" s="68"/>
      <c r="L34" s="68"/>
      <c r="M34" s="648"/>
    </row>
    <row r="35" s="1" customFormat="1" ht="15.2" spans="1:13">
      <c r="A35" s="36"/>
      <c r="B35" s="37"/>
      <c r="C35" s="18"/>
      <c r="E35" s="37"/>
      <c r="F35" s="37"/>
      <c r="G35" s="26"/>
      <c r="H35" s="26"/>
      <c r="I35" s="68"/>
      <c r="J35" s="68"/>
      <c r="K35" s="68"/>
      <c r="L35" s="68"/>
      <c r="M35" s="648"/>
    </row>
    <row r="36" s="1" customFormat="1" ht="15.2" spans="1:13">
      <c r="A36" s="36"/>
      <c r="C36" s="18"/>
      <c r="G36" s="17"/>
      <c r="H36" s="17"/>
      <c r="I36" s="124"/>
      <c r="J36" s="124"/>
      <c r="K36" s="124"/>
      <c r="L36" s="124"/>
      <c r="M36" s="648"/>
    </row>
    <row r="37" s="1" customFormat="1" ht="12.75" customHeight="1" spans="1:13">
      <c r="A37" s="39"/>
      <c r="B37" s="18"/>
      <c r="C37" s="18"/>
      <c r="D37" s="96"/>
      <c r="E37" s="96"/>
      <c r="F37" s="96"/>
      <c r="G37" s="96"/>
      <c r="H37" s="96"/>
      <c r="I37" s="125" t="s">
        <v>60</v>
      </c>
      <c r="J37" s="123"/>
      <c r="K37" s="123"/>
      <c r="L37" s="123"/>
      <c r="M37" s="648"/>
    </row>
    <row r="38" s="1" customFormat="1" ht="15.2" spans="1:13">
      <c r="A38" s="40" t="s">
        <v>61</v>
      </c>
      <c r="B38" s="27"/>
      <c r="C38" s="27"/>
      <c r="D38" s="91"/>
      <c r="E38" s="91"/>
      <c r="F38" s="91"/>
      <c r="G38" s="91"/>
      <c r="H38" s="91"/>
      <c r="I38" s="91"/>
      <c r="J38" s="91"/>
      <c r="K38" s="91"/>
      <c r="L38" s="91"/>
      <c r="M38" s="648"/>
    </row>
    <row r="39" s="1" customFormat="1" ht="16.8" spans="1:13">
      <c r="A39" s="42" t="s">
        <v>62</v>
      </c>
      <c r="B39" s="44"/>
      <c r="C39" s="44"/>
      <c r="D39" s="44"/>
      <c r="E39" s="44"/>
      <c r="F39" s="44"/>
      <c r="G39" s="44"/>
      <c r="H39" s="44"/>
      <c r="I39" s="44"/>
      <c r="J39" s="44"/>
      <c r="K39" s="44"/>
      <c r="L39" s="146"/>
      <c r="M39" s="648"/>
    </row>
    <row r="40" s="1" customFormat="1" ht="24" customHeight="1" spans="1:13">
      <c r="A40" s="45" t="s">
        <v>230</v>
      </c>
      <c r="B40" s="46"/>
      <c r="C40" s="46"/>
      <c r="D40" s="46"/>
      <c r="E40" s="46"/>
      <c r="F40" s="46"/>
      <c r="G40" s="46"/>
      <c r="H40" s="46"/>
      <c r="I40" s="46"/>
      <c r="J40" s="46"/>
      <c r="K40" s="46"/>
      <c r="L40" s="46"/>
      <c r="M40" s="648"/>
    </row>
    <row r="41" s="1" customFormat="1" ht="19.5" customHeight="1" spans="1:13">
      <c r="A41" s="47"/>
      <c r="B41" s="48"/>
      <c r="C41" s="48"/>
      <c r="D41" s="48"/>
      <c r="E41" s="48"/>
      <c r="F41" s="48"/>
      <c r="G41" s="48"/>
      <c r="H41" s="48"/>
      <c r="I41" s="48"/>
      <c r="J41" s="48"/>
      <c r="K41" s="48"/>
      <c r="L41" s="48"/>
      <c r="M41" s="648"/>
    </row>
    <row r="42" s="1" customFormat="1" ht="18.75" customHeight="1" spans="1:13">
      <c r="A42" s="49"/>
      <c r="B42" s="50"/>
      <c r="C42" s="50"/>
      <c r="D42" s="50"/>
      <c r="E42" s="50"/>
      <c r="F42" s="50"/>
      <c r="G42" s="50"/>
      <c r="H42" s="50"/>
      <c r="I42" s="50"/>
      <c r="J42" s="50"/>
      <c r="K42" s="50"/>
      <c r="L42" s="50"/>
      <c r="M42" s="648"/>
    </row>
    <row r="43" ht="20.25" customHeight="1" spans="1:13">
      <c r="A43" s="362"/>
      <c r="B43" s="80"/>
      <c r="C43" s="80"/>
      <c r="D43" s="80"/>
      <c r="E43" s="80"/>
      <c r="F43" s="80"/>
      <c r="G43" s="80"/>
      <c r="H43" s="80"/>
      <c r="I43" s="80"/>
      <c r="J43" s="80"/>
      <c r="K43" s="80"/>
      <c r="L43" s="80"/>
      <c r="M43" s="648"/>
    </row>
    <row r="44" ht="13.7" customHeight="1" spans="1:13">
      <c r="A44" s="73" t="s">
        <v>265</v>
      </c>
      <c r="B44" s="74"/>
      <c r="C44" s="74"/>
      <c r="D44" s="74"/>
      <c r="E44" s="74"/>
      <c r="F44" s="74"/>
      <c r="G44" s="74"/>
      <c r="H44" s="74"/>
      <c r="I44" s="74"/>
      <c r="J44" s="74"/>
      <c r="K44" s="74"/>
      <c r="L44" s="20"/>
      <c r="M44" s="648"/>
    </row>
    <row r="45" ht="28" spans="1:13">
      <c r="A45" s="615" t="s">
        <v>266</v>
      </c>
      <c r="B45" s="616" t="s">
        <v>267</v>
      </c>
      <c r="C45" s="369" t="s">
        <v>268</v>
      </c>
      <c r="D45" s="369"/>
      <c r="E45" s="369"/>
      <c r="F45" s="369"/>
      <c r="G45" s="369"/>
      <c r="H45" s="369"/>
      <c r="I45" s="369"/>
      <c r="J45" s="369" t="s">
        <v>269</v>
      </c>
      <c r="K45" s="369" t="s">
        <v>270</v>
      </c>
      <c r="L45" s="638" t="s">
        <v>271</v>
      </c>
      <c r="M45" s="648"/>
    </row>
    <row r="46" spans="1:14">
      <c r="A46" s="60"/>
      <c r="B46" s="62"/>
      <c r="C46" s="580" t="s">
        <v>272</v>
      </c>
      <c r="D46" s="580"/>
      <c r="E46" s="580"/>
      <c r="F46" s="580"/>
      <c r="G46" s="580"/>
      <c r="H46" s="580"/>
      <c r="I46" s="580"/>
      <c r="J46" s="589">
        <v>1217</v>
      </c>
      <c r="K46" s="639">
        <f>J46*1.2</f>
        <v>1460.4</v>
      </c>
      <c r="L46" s="599">
        <f ca="1">IF(TODAY()&lt;=$L$18,(J46*A46*B46),(K46*B46*A46))</f>
        <v>0</v>
      </c>
      <c r="M46" s="648"/>
      <c r="N46" s="649"/>
    </row>
    <row r="47" spans="1:13">
      <c r="A47" s="60"/>
      <c r="B47" s="62"/>
      <c r="C47" s="617" t="s">
        <v>273</v>
      </c>
      <c r="D47" s="617"/>
      <c r="E47" s="617"/>
      <c r="F47" s="617"/>
      <c r="G47" s="617"/>
      <c r="H47" s="617"/>
      <c r="I47" s="617"/>
      <c r="J47" s="640">
        <v>1499</v>
      </c>
      <c r="K47" s="641">
        <f>J47*1.2</f>
        <v>1798.8</v>
      </c>
      <c r="L47" s="599">
        <f ca="1">IF(TODAY()&lt;=$L$18,(J47*A47*B47),(K47*B47*A47))</f>
        <v>0</v>
      </c>
      <c r="M47" s="648"/>
    </row>
    <row r="48" ht="15" customHeight="1" spans="1:13">
      <c r="A48" s="73" t="s">
        <v>274</v>
      </c>
      <c r="B48" s="74"/>
      <c r="C48" s="74"/>
      <c r="D48" s="74"/>
      <c r="E48" s="74"/>
      <c r="F48" s="74"/>
      <c r="G48" s="74"/>
      <c r="H48" s="74"/>
      <c r="I48" s="74"/>
      <c r="J48" s="74"/>
      <c r="K48" s="74"/>
      <c r="L48" s="428"/>
      <c r="M48" s="648"/>
    </row>
    <row r="49" ht="15" customHeight="1" spans="1:13">
      <c r="A49" s="618" t="s">
        <v>103</v>
      </c>
      <c r="B49" s="619"/>
      <c r="C49" s="127" t="s">
        <v>268</v>
      </c>
      <c r="D49" s="127"/>
      <c r="E49" s="127"/>
      <c r="F49" s="127"/>
      <c r="G49" s="127"/>
      <c r="H49" s="127"/>
      <c r="I49" s="127"/>
      <c r="J49" s="99" t="s">
        <v>275</v>
      </c>
      <c r="K49" s="126"/>
      <c r="L49" s="642" t="s">
        <v>271</v>
      </c>
      <c r="M49" s="648"/>
    </row>
    <row r="50" ht="15" customHeight="1" spans="1:13">
      <c r="A50" s="620"/>
      <c r="B50" s="61"/>
      <c r="C50" s="501" t="s">
        <v>276</v>
      </c>
      <c r="D50" s="501"/>
      <c r="E50" s="501"/>
      <c r="F50" s="501"/>
      <c r="G50" s="501"/>
      <c r="H50" s="501"/>
      <c r="I50" s="501"/>
      <c r="J50" s="643">
        <v>3006</v>
      </c>
      <c r="K50" s="644"/>
      <c r="L50" s="599">
        <f>+J50*A50</f>
        <v>0</v>
      </c>
      <c r="M50" s="648"/>
    </row>
    <row r="51" ht="15" customHeight="1" spans="1:13">
      <c r="A51" s="620"/>
      <c r="B51" s="61"/>
      <c r="C51" s="501" t="s">
        <v>277</v>
      </c>
      <c r="D51" s="501"/>
      <c r="E51" s="501"/>
      <c r="F51" s="501"/>
      <c r="G51" s="501"/>
      <c r="H51" s="501"/>
      <c r="I51" s="501"/>
      <c r="J51" s="643">
        <v>6540</v>
      </c>
      <c r="K51" s="644"/>
      <c r="L51" s="599">
        <f t="shared" ref="L51:L57" si="0">+J51*A51</f>
        <v>0</v>
      </c>
      <c r="M51" s="648"/>
    </row>
    <row r="52" ht="15" customHeight="1" spans="1:13">
      <c r="A52" s="620"/>
      <c r="B52" s="61"/>
      <c r="C52" s="501" t="s">
        <v>278</v>
      </c>
      <c r="D52" s="501"/>
      <c r="E52" s="501"/>
      <c r="F52" s="501"/>
      <c r="G52" s="501"/>
      <c r="H52" s="501"/>
      <c r="I52" s="501"/>
      <c r="J52" s="643">
        <v>10852</v>
      </c>
      <c r="K52" s="644"/>
      <c r="L52" s="599">
        <f t="shared" si="0"/>
        <v>0</v>
      </c>
      <c r="M52" s="648"/>
    </row>
    <row r="53" ht="15" customHeight="1" spans="1:13">
      <c r="A53" s="620"/>
      <c r="B53" s="61"/>
      <c r="C53" s="501" t="s">
        <v>279</v>
      </c>
      <c r="D53" s="501"/>
      <c r="E53" s="501"/>
      <c r="F53" s="501"/>
      <c r="G53" s="501"/>
      <c r="H53" s="501"/>
      <c r="I53" s="501"/>
      <c r="J53" s="643">
        <v>21704</v>
      </c>
      <c r="K53" s="644"/>
      <c r="L53" s="599">
        <f t="shared" si="0"/>
        <v>0</v>
      </c>
      <c r="M53" s="648"/>
    </row>
    <row r="54" ht="15" customHeight="1" spans="1:13">
      <c r="A54" s="620"/>
      <c r="B54" s="61"/>
      <c r="C54" s="501" t="s">
        <v>280</v>
      </c>
      <c r="D54" s="501"/>
      <c r="E54" s="501"/>
      <c r="F54" s="501"/>
      <c r="G54" s="501"/>
      <c r="H54" s="501"/>
      <c r="I54" s="501"/>
      <c r="J54" s="643">
        <v>32556</v>
      </c>
      <c r="K54" s="644"/>
      <c r="L54" s="599">
        <f t="shared" si="0"/>
        <v>0</v>
      </c>
      <c r="M54" s="648"/>
    </row>
    <row r="55" ht="15" customHeight="1" spans="1:13">
      <c r="A55" s="620"/>
      <c r="B55" s="61"/>
      <c r="C55" s="501" t="s">
        <v>281</v>
      </c>
      <c r="D55" s="501"/>
      <c r="E55" s="501"/>
      <c r="F55" s="501"/>
      <c r="G55" s="501"/>
      <c r="H55" s="501"/>
      <c r="I55" s="501"/>
      <c r="J55" s="643">
        <v>43407</v>
      </c>
      <c r="K55" s="644"/>
      <c r="L55" s="599">
        <f t="shared" si="0"/>
        <v>0</v>
      </c>
      <c r="M55" s="648"/>
    </row>
    <row r="56" ht="15" customHeight="1" spans="1:13">
      <c r="A56" s="620"/>
      <c r="B56" s="61"/>
      <c r="C56" s="501" t="s">
        <v>282</v>
      </c>
      <c r="D56" s="501"/>
      <c r="E56" s="501"/>
      <c r="F56" s="501"/>
      <c r="G56" s="501"/>
      <c r="H56" s="501"/>
      <c r="I56" s="501"/>
      <c r="J56" s="643">
        <v>52868</v>
      </c>
      <c r="K56" s="644"/>
      <c r="L56" s="599">
        <f t="shared" si="0"/>
        <v>0</v>
      </c>
      <c r="M56" s="648"/>
    </row>
    <row r="57" ht="15" customHeight="1" spans="1:13">
      <c r="A57" s="620"/>
      <c r="B57" s="61"/>
      <c r="C57" s="501" t="s">
        <v>283</v>
      </c>
      <c r="D57" s="501"/>
      <c r="E57" s="501"/>
      <c r="F57" s="501"/>
      <c r="G57" s="501"/>
      <c r="H57" s="501"/>
      <c r="I57" s="501"/>
      <c r="J57" s="645">
        <v>100170</v>
      </c>
      <c r="K57" s="646"/>
      <c r="L57" s="599">
        <f t="shared" si="0"/>
        <v>0</v>
      </c>
      <c r="M57" s="648"/>
    </row>
    <row r="58" ht="15" customHeight="1" spans="1:13">
      <c r="A58" s="73" t="s">
        <v>284</v>
      </c>
      <c r="B58" s="74"/>
      <c r="C58" s="74"/>
      <c r="D58" s="74"/>
      <c r="E58" s="74"/>
      <c r="F58" s="74"/>
      <c r="G58" s="74"/>
      <c r="H58" s="74"/>
      <c r="I58" s="74"/>
      <c r="J58" s="74"/>
      <c r="K58" s="74"/>
      <c r="L58" s="428"/>
      <c r="M58" s="648"/>
    </row>
    <row r="59" ht="28" spans="1:13">
      <c r="A59" s="618" t="s">
        <v>103</v>
      </c>
      <c r="B59" s="619"/>
      <c r="C59" s="127" t="s">
        <v>268</v>
      </c>
      <c r="D59" s="127"/>
      <c r="E59" s="127"/>
      <c r="F59" s="127"/>
      <c r="G59" s="127"/>
      <c r="H59" s="127"/>
      <c r="I59" s="127"/>
      <c r="J59" s="127" t="s">
        <v>269</v>
      </c>
      <c r="K59" s="127" t="s">
        <v>270</v>
      </c>
      <c r="L59" s="642" t="s">
        <v>271</v>
      </c>
      <c r="M59" s="648"/>
    </row>
    <row r="60" ht="15" customHeight="1" spans="1:13">
      <c r="A60" s="620"/>
      <c r="B60" s="61"/>
      <c r="C60" s="580" t="s">
        <v>285</v>
      </c>
      <c r="D60" s="580"/>
      <c r="E60" s="580"/>
      <c r="F60" s="580"/>
      <c r="G60" s="580"/>
      <c r="H60" s="580"/>
      <c r="I60" s="580"/>
      <c r="J60" s="589">
        <v>6285</v>
      </c>
      <c r="K60" s="639">
        <v>7543</v>
      </c>
      <c r="L60" s="599">
        <f ca="1">IF(TODAY()&lt;=$L$18,(J60*A60),(K60*A60))</f>
        <v>0</v>
      </c>
      <c r="M60" s="648"/>
    </row>
    <row r="61" ht="15" customHeight="1" spans="1:13">
      <c r="A61" s="620"/>
      <c r="B61" s="61"/>
      <c r="C61" s="501" t="s">
        <v>286</v>
      </c>
      <c r="D61" s="501"/>
      <c r="E61" s="501"/>
      <c r="F61" s="501"/>
      <c r="G61" s="501"/>
      <c r="H61" s="501"/>
      <c r="I61" s="501"/>
      <c r="J61" s="589">
        <v>2480</v>
      </c>
      <c r="K61" s="639">
        <v>2976</v>
      </c>
      <c r="L61" s="599">
        <f ca="1">IF(TODAY()&lt;=$L$18,(J61*A61),(K61*A61))</f>
        <v>0</v>
      </c>
      <c r="M61" s="648"/>
    </row>
    <row r="62" ht="16.7" customHeight="1" spans="1:13">
      <c r="A62" s="73" t="s">
        <v>287</v>
      </c>
      <c r="B62" s="74"/>
      <c r="C62" s="74"/>
      <c r="D62" s="74"/>
      <c r="E62" s="74"/>
      <c r="F62" s="74"/>
      <c r="G62" s="74"/>
      <c r="H62" s="74"/>
      <c r="I62" s="74"/>
      <c r="J62" s="74"/>
      <c r="K62" s="74"/>
      <c r="L62" s="428"/>
      <c r="M62" s="648"/>
    </row>
    <row r="63" ht="28" spans="1:13">
      <c r="A63" s="615" t="s">
        <v>266</v>
      </c>
      <c r="B63" s="616" t="s">
        <v>267</v>
      </c>
      <c r="C63" s="369" t="s">
        <v>268</v>
      </c>
      <c r="D63" s="369"/>
      <c r="E63" s="369"/>
      <c r="F63" s="369"/>
      <c r="G63" s="369"/>
      <c r="H63" s="369"/>
      <c r="I63" s="369"/>
      <c r="J63" s="369" t="s">
        <v>269</v>
      </c>
      <c r="K63" s="369" t="s">
        <v>270</v>
      </c>
      <c r="L63" s="638" t="s">
        <v>271</v>
      </c>
      <c r="M63" s="648"/>
    </row>
    <row r="64" ht="24.95" customHeight="1" spans="1:13">
      <c r="A64" s="60"/>
      <c r="B64" s="62"/>
      <c r="C64" s="580" t="s">
        <v>288</v>
      </c>
      <c r="D64" s="580"/>
      <c r="E64" s="580"/>
      <c r="F64" s="580"/>
      <c r="G64" s="580"/>
      <c r="H64" s="580"/>
      <c r="I64" s="580"/>
      <c r="J64" s="643">
        <v>386</v>
      </c>
      <c r="K64" s="644"/>
      <c r="L64" s="599">
        <f>+A64*B64*J64</f>
        <v>0</v>
      </c>
      <c r="M64" s="648"/>
    </row>
    <row r="65" ht="24.95" customHeight="1" spans="1:13">
      <c r="A65" s="60"/>
      <c r="B65" s="62"/>
      <c r="C65" s="580" t="s">
        <v>289</v>
      </c>
      <c r="D65" s="580"/>
      <c r="E65" s="580"/>
      <c r="F65" s="580"/>
      <c r="G65" s="580"/>
      <c r="H65" s="580"/>
      <c r="I65" s="580"/>
      <c r="J65" s="670">
        <v>616</v>
      </c>
      <c r="K65" s="671"/>
      <c r="L65" s="599">
        <f>+A65*B65*J65</f>
        <v>0</v>
      </c>
      <c r="M65" s="648"/>
    </row>
    <row r="66" ht="15.2" spans="1:13">
      <c r="A66" s="650" t="s">
        <v>290</v>
      </c>
      <c r="B66" s="651"/>
      <c r="C66" s="651"/>
      <c r="D66" s="651"/>
      <c r="E66" s="651"/>
      <c r="F66" s="651"/>
      <c r="G66" s="651"/>
      <c r="H66" s="651"/>
      <c r="I66" s="651"/>
      <c r="J66" s="672" t="s">
        <v>92</v>
      </c>
      <c r="K66" s="673"/>
      <c r="L66" s="674">
        <f ca="1">SUM(L46:L65)</f>
        <v>0</v>
      </c>
      <c r="M66" s="648"/>
    </row>
    <row r="67" ht="12.75" customHeight="1" spans="1:13">
      <c r="A67" s="652"/>
      <c r="B67" s="427"/>
      <c r="C67" s="427"/>
      <c r="D67" s="427"/>
      <c r="E67" s="427"/>
      <c r="F67" s="427"/>
      <c r="G67" s="427"/>
      <c r="H67" s="427"/>
      <c r="I67" s="427"/>
      <c r="J67" s="675" t="s">
        <v>291</v>
      </c>
      <c r="K67" s="676"/>
      <c r="L67" s="677">
        <f ca="1">+L66*16%</f>
        <v>0</v>
      </c>
      <c r="M67" s="648"/>
    </row>
    <row r="68" ht="15.95" spans="1:13">
      <c r="A68" s="652"/>
      <c r="B68" s="427"/>
      <c r="C68" s="427"/>
      <c r="D68" s="427"/>
      <c r="E68" s="427"/>
      <c r="F68" s="427"/>
      <c r="G68" s="427"/>
      <c r="H68" s="427"/>
      <c r="I68" s="427"/>
      <c r="J68" s="678" t="s">
        <v>196</v>
      </c>
      <c r="K68" s="679"/>
      <c r="L68" s="680">
        <f ca="1">+L67+L66</f>
        <v>0</v>
      </c>
      <c r="M68" s="648"/>
    </row>
    <row r="69" ht="5.25" customHeight="1" spans="1:13">
      <c r="A69" s="652"/>
      <c r="B69" s="427"/>
      <c r="C69" s="427"/>
      <c r="D69" s="427"/>
      <c r="E69" s="427"/>
      <c r="F69" s="427"/>
      <c r="G69" s="427"/>
      <c r="H69" s="427"/>
      <c r="I69" s="427"/>
      <c r="J69" s="681"/>
      <c r="K69" s="681"/>
      <c r="L69" s="682"/>
      <c r="M69" s="648"/>
    </row>
    <row r="70" ht="21" customHeight="1" spans="1:13">
      <c r="A70" s="653" t="s">
        <v>292</v>
      </c>
      <c r="B70" s="654"/>
      <c r="C70" s="654"/>
      <c r="D70" s="654"/>
      <c r="E70" s="654"/>
      <c r="F70" s="654"/>
      <c r="G70" s="654"/>
      <c r="H70" s="654"/>
      <c r="I70" s="654"/>
      <c r="J70" s="654"/>
      <c r="K70" s="654"/>
      <c r="L70" s="654"/>
      <c r="M70" s="648"/>
    </row>
    <row r="71" ht="9" customHeight="1" spans="1:13">
      <c r="A71" s="655"/>
      <c r="B71" s="656"/>
      <c r="C71" s="656"/>
      <c r="D71" s="656"/>
      <c r="E71" s="656"/>
      <c r="F71" s="656"/>
      <c r="G71" s="656"/>
      <c r="H71" s="656"/>
      <c r="I71" s="656"/>
      <c r="J71" s="656"/>
      <c r="K71" s="656"/>
      <c r="L71" s="656"/>
      <c r="M71" s="648"/>
    </row>
    <row r="72" s="3" customFormat="1" ht="21" customHeight="1" spans="1:13">
      <c r="A72" s="73" t="s">
        <v>293</v>
      </c>
      <c r="B72" s="74"/>
      <c r="C72" s="74"/>
      <c r="D72" s="74"/>
      <c r="E72" s="74"/>
      <c r="F72" s="74"/>
      <c r="G72" s="74"/>
      <c r="H72" s="74"/>
      <c r="I72" s="74"/>
      <c r="J72" s="74"/>
      <c r="K72" s="74"/>
      <c r="L72" s="428"/>
      <c r="M72" s="648"/>
    </row>
    <row r="73" s="3" customFormat="1" ht="25.7" customHeight="1" spans="1:13">
      <c r="A73" s="657" t="s">
        <v>294</v>
      </c>
      <c r="B73" s="658"/>
      <c r="C73" s="658"/>
      <c r="D73" s="658"/>
      <c r="E73" s="658"/>
      <c r="F73" s="658"/>
      <c r="G73" s="658"/>
      <c r="H73" s="658"/>
      <c r="I73" s="658"/>
      <c r="J73" s="658"/>
      <c r="K73" s="658"/>
      <c r="L73" s="658"/>
      <c r="M73" s="648"/>
    </row>
    <row r="74" s="3" customFormat="1" ht="25.5" customHeight="1" spans="1:13">
      <c r="A74" s="657" t="s">
        <v>295</v>
      </c>
      <c r="B74" s="658"/>
      <c r="C74" s="658"/>
      <c r="D74" s="658"/>
      <c r="E74" s="658"/>
      <c r="F74" s="658"/>
      <c r="G74" s="658"/>
      <c r="H74" s="658"/>
      <c r="I74" s="658"/>
      <c r="J74" s="658"/>
      <c r="K74" s="658"/>
      <c r="L74" s="658"/>
      <c r="M74" s="648"/>
    </row>
    <row r="75" s="3" customFormat="1" ht="14.25" customHeight="1" spans="1:13">
      <c r="A75" s="657" t="s">
        <v>296</v>
      </c>
      <c r="B75" s="658"/>
      <c r="C75" s="658"/>
      <c r="D75" s="658"/>
      <c r="E75" s="658"/>
      <c r="F75" s="658"/>
      <c r="G75" s="658"/>
      <c r="H75" s="658"/>
      <c r="I75" s="658"/>
      <c r="J75" s="658"/>
      <c r="K75" s="658"/>
      <c r="L75" s="658"/>
      <c r="M75" s="648"/>
    </row>
    <row r="76" s="3" customFormat="1" ht="12.75" customHeight="1" spans="1:13">
      <c r="A76" s="657" t="s">
        <v>297</v>
      </c>
      <c r="B76" s="658"/>
      <c r="C76" s="658"/>
      <c r="D76" s="658"/>
      <c r="E76" s="658"/>
      <c r="F76" s="658"/>
      <c r="G76" s="658"/>
      <c r="H76" s="658"/>
      <c r="I76" s="658"/>
      <c r="J76" s="658"/>
      <c r="K76" s="658"/>
      <c r="L76" s="658"/>
      <c r="M76" s="648"/>
    </row>
    <row r="77" s="3" customFormat="1" ht="12.75" customHeight="1" spans="1:13">
      <c r="A77" s="657" t="s">
        <v>298</v>
      </c>
      <c r="B77" s="658"/>
      <c r="C77" s="658"/>
      <c r="D77" s="658"/>
      <c r="E77" s="658"/>
      <c r="F77" s="658"/>
      <c r="G77" s="658"/>
      <c r="H77" s="658"/>
      <c r="I77" s="658"/>
      <c r="J77" s="658"/>
      <c r="K77" s="658"/>
      <c r="L77" s="658"/>
      <c r="M77" s="648"/>
    </row>
    <row r="78" s="3" customFormat="1" ht="15" customHeight="1" spans="1:13">
      <c r="A78" s="659" t="s">
        <v>299</v>
      </c>
      <c r="B78" s="660"/>
      <c r="C78" s="660"/>
      <c r="D78" s="660"/>
      <c r="E78" s="660"/>
      <c r="F78" s="660"/>
      <c r="G78" s="660"/>
      <c r="H78" s="660"/>
      <c r="I78" s="660"/>
      <c r="J78" s="660"/>
      <c r="K78" s="660"/>
      <c r="L78" s="660"/>
      <c r="M78" s="648"/>
    </row>
    <row r="79" s="3" customFormat="1" spans="1:13">
      <c r="A79" s="657" t="s">
        <v>300</v>
      </c>
      <c r="B79" s="658"/>
      <c r="C79" s="658"/>
      <c r="D79" s="658"/>
      <c r="E79" s="658"/>
      <c r="F79" s="658"/>
      <c r="G79" s="658"/>
      <c r="H79" s="658"/>
      <c r="I79" s="658"/>
      <c r="J79" s="658"/>
      <c r="K79" s="658"/>
      <c r="L79" s="658"/>
      <c r="M79" s="648"/>
    </row>
    <row r="80" s="3" customFormat="1" ht="27.6" customHeight="1" spans="1:13">
      <c r="A80" s="657" t="s">
        <v>301</v>
      </c>
      <c r="B80" s="658"/>
      <c r="C80" s="658"/>
      <c r="D80" s="658"/>
      <c r="E80" s="658"/>
      <c r="F80" s="658"/>
      <c r="G80" s="658"/>
      <c r="H80" s="658"/>
      <c r="I80" s="658"/>
      <c r="J80" s="658"/>
      <c r="K80" s="658"/>
      <c r="L80" s="658"/>
      <c r="M80" s="648"/>
    </row>
    <row r="81" s="3" customFormat="1" ht="27" customHeight="1" spans="1:13">
      <c r="A81" s="382" t="s">
        <v>302</v>
      </c>
      <c r="B81" s="383"/>
      <c r="C81" s="383"/>
      <c r="D81" s="383"/>
      <c r="E81" s="383"/>
      <c r="F81" s="383"/>
      <c r="G81" s="383"/>
      <c r="H81" s="383"/>
      <c r="I81" s="383"/>
      <c r="J81" s="383"/>
      <c r="K81" s="383"/>
      <c r="L81" s="383"/>
      <c r="M81" s="648"/>
    </row>
    <row r="82" s="3" customFormat="1" ht="27.95" customHeight="1" spans="1:13">
      <c r="A82" s="661" t="s">
        <v>303</v>
      </c>
      <c r="B82" s="662"/>
      <c r="C82" s="662"/>
      <c r="D82" s="662"/>
      <c r="E82" s="662"/>
      <c r="F82" s="662"/>
      <c r="G82" s="662"/>
      <c r="H82" s="662"/>
      <c r="I82" s="662"/>
      <c r="J82" s="662"/>
      <c r="K82" s="662"/>
      <c r="L82" s="662"/>
      <c r="M82" s="648"/>
    </row>
    <row r="83" s="3" customFormat="1" ht="12.75" customHeight="1" spans="1:13">
      <c r="A83" s="661" t="s">
        <v>304</v>
      </c>
      <c r="B83" s="662"/>
      <c r="C83" s="662"/>
      <c r="D83" s="662"/>
      <c r="E83" s="662"/>
      <c r="F83" s="662"/>
      <c r="G83" s="662"/>
      <c r="H83" s="662"/>
      <c r="I83" s="662"/>
      <c r="J83" s="662"/>
      <c r="K83" s="662"/>
      <c r="L83" s="662"/>
      <c r="M83" s="648"/>
    </row>
    <row r="84" s="3" customFormat="1" ht="12.75" customHeight="1" spans="1:13">
      <c r="A84" s="661" t="s">
        <v>305</v>
      </c>
      <c r="B84" s="662"/>
      <c r="C84" s="662"/>
      <c r="D84" s="662"/>
      <c r="E84" s="662"/>
      <c r="F84" s="662"/>
      <c r="G84" s="662"/>
      <c r="H84" s="662"/>
      <c r="I84" s="662"/>
      <c r="J84" s="662"/>
      <c r="K84" s="662"/>
      <c r="L84" s="662"/>
      <c r="M84" s="648"/>
    </row>
    <row r="85" s="3" customFormat="1" ht="16.5" customHeight="1" spans="1:13">
      <c r="A85" s="661" t="s">
        <v>306</v>
      </c>
      <c r="B85" s="662"/>
      <c r="C85" s="662"/>
      <c r="D85" s="662"/>
      <c r="E85" s="662"/>
      <c r="F85" s="662"/>
      <c r="G85" s="662"/>
      <c r="H85" s="662"/>
      <c r="I85" s="662"/>
      <c r="J85" s="662"/>
      <c r="K85" s="662"/>
      <c r="L85" s="662"/>
      <c r="M85" s="648"/>
    </row>
    <row r="86" s="3" customFormat="1" ht="24" customHeight="1" spans="1:13">
      <c r="A86" s="661" t="s">
        <v>307</v>
      </c>
      <c r="B86" s="662"/>
      <c r="C86" s="662"/>
      <c r="D86" s="662"/>
      <c r="E86" s="662"/>
      <c r="F86" s="662"/>
      <c r="G86" s="662"/>
      <c r="H86" s="662"/>
      <c r="I86" s="662"/>
      <c r="J86" s="662"/>
      <c r="K86" s="662"/>
      <c r="L86" s="662"/>
      <c r="M86" s="648"/>
    </row>
    <row r="87" s="3" customFormat="1" ht="25.5" customHeight="1" spans="1:13">
      <c r="A87" s="661" t="s">
        <v>308</v>
      </c>
      <c r="B87" s="662"/>
      <c r="C87" s="662"/>
      <c r="D87" s="662"/>
      <c r="E87" s="662"/>
      <c r="F87" s="662"/>
      <c r="G87" s="662"/>
      <c r="H87" s="662"/>
      <c r="I87" s="662"/>
      <c r="J87" s="662"/>
      <c r="K87" s="662"/>
      <c r="L87" s="662"/>
      <c r="M87" s="648"/>
    </row>
    <row r="88" s="169" customFormat="1" ht="15" customHeight="1" spans="1:13">
      <c r="A88" s="312" t="s">
        <v>242</v>
      </c>
      <c r="B88" s="313"/>
      <c r="C88" s="313"/>
      <c r="D88" s="313"/>
      <c r="E88" s="313"/>
      <c r="F88" s="313"/>
      <c r="G88" s="313"/>
      <c r="H88" s="313"/>
      <c r="I88" s="313"/>
      <c r="J88" s="313"/>
      <c r="K88" s="313"/>
      <c r="L88" s="348"/>
      <c r="M88" s="648"/>
    </row>
    <row r="89" s="3" customFormat="1" ht="41.25" customHeight="1" spans="1:13">
      <c r="A89" s="663" t="s">
        <v>309</v>
      </c>
      <c r="B89" s="664"/>
      <c r="C89" s="664"/>
      <c r="D89" s="664"/>
      <c r="E89" s="664"/>
      <c r="F89" s="664"/>
      <c r="G89" s="664"/>
      <c r="H89" s="664"/>
      <c r="I89" s="664"/>
      <c r="J89" s="664"/>
      <c r="K89" s="664"/>
      <c r="L89" s="683"/>
      <c r="M89" s="648"/>
    </row>
    <row r="90" s="3" customFormat="1" spans="1:13">
      <c r="A90" s="665"/>
      <c r="B90" s="666"/>
      <c r="C90" s="666"/>
      <c r="D90" s="666"/>
      <c r="E90" s="666"/>
      <c r="F90" s="666"/>
      <c r="G90" s="666"/>
      <c r="H90" s="666"/>
      <c r="I90" s="666"/>
      <c r="J90" s="666"/>
      <c r="K90" s="666"/>
      <c r="L90" s="666"/>
      <c r="M90" s="648"/>
    </row>
    <row r="91" s="3" customFormat="1" ht="3" customHeight="1" spans="1:13">
      <c r="A91" s="422"/>
      <c r="B91" s="423"/>
      <c r="C91" s="423"/>
      <c r="D91" s="423"/>
      <c r="E91" s="423"/>
      <c r="F91" s="423"/>
      <c r="G91" s="423"/>
      <c r="H91" s="423"/>
      <c r="I91" s="423"/>
      <c r="J91" s="423"/>
      <c r="K91" s="423"/>
      <c r="L91" s="433"/>
      <c r="M91" s="648"/>
    </row>
    <row r="92" ht="35.25" customHeight="1" spans="1:13">
      <c r="A92" s="159" t="s">
        <v>224</v>
      </c>
      <c r="B92" s="160"/>
      <c r="C92" s="160"/>
      <c r="D92" s="160"/>
      <c r="E92" s="160"/>
      <c r="F92" s="160"/>
      <c r="G92" s="160"/>
      <c r="H92" s="160"/>
      <c r="I92" s="160"/>
      <c r="J92" s="160"/>
      <c r="K92" s="160"/>
      <c r="L92" s="160"/>
      <c r="M92" s="648"/>
    </row>
    <row r="93" ht="24.75" customHeight="1" spans="1:13">
      <c r="A93" s="161" t="s">
        <v>225</v>
      </c>
      <c r="B93" s="161"/>
      <c r="C93" s="161"/>
      <c r="D93" s="161"/>
      <c r="E93" s="161"/>
      <c r="F93" s="161"/>
      <c r="G93" s="161"/>
      <c r="H93" s="161"/>
      <c r="I93" s="161"/>
      <c r="J93" s="161"/>
      <c r="K93" s="161"/>
      <c r="L93" s="161"/>
      <c r="M93" s="648"/>
    </row>
    <row r="94" ht="18.35" spans="1:13">
      <c r="A94" s="162" t="s">
        <v>226</v>
      </c>
      <c r="B94" s="163"/>
      <c r="C94" s="163"/>
      <c r="D94" s="163"/>
      <c r="E94" s="163"/>
      <c r="F94" s="163"/>
      <c r="G94" s="163"/>
      <c r="H94" s="163"/>
      <c r="I94" s="163"/>
      <c r="J94" s="163"/>
      <c r="K94" s="163"/>
      <c r="L94" s="163"/>
      <c r="M94" s="684"/>
    </row>
    <row r="105" ht="15.2" spans="6:7">
      <c r="F105" s="667"/>
      <c r="G105" s="668"/>
    </row>
    <row r="106" spans="6:7">
      <c r="F106" s="669"/>
      <c r="G106" s="667"/>
    </row>
    <row r="107" spans="6:7">
      <c r="F107" s="669"/>
      <c r="G107" s="667"/>
    </row>
    <row r="108" spans="6:7">
      <c r="F108" s="669"/>
      <c r="G108" s="667"/>
    </row>
  </sheetData>
  <sheetProtection algorithmName="SHA-512" hashValue="7YL5Mz9MKNJOwuMUIOjboT0Kznj3mmGg98pVetmkir3DEFwFE+aiZPTgCjX6rY8FLzgbticzmFhFCExggPVgxw==" saltValue="X60ejBAP2+Lzs7PVsQM+Cw==" spinCount="100000" sheet="1" objects="1" scenarios="1"/>
  <mergeCells count="112">
    <mergeCell ref="E3:J3"/>
    <mergeCell ref="E4:J4"/>
    <mergeCell ref="A5:M5"/>
    <mergeCell ref="H6:I6"/>
    <mergeCell ref="J6:L6"/>
    <mergeCell ref="A7:L7"/>
    <mergeCell ref="D8:H8"/>
    <mergeCell ref="K8:L8"/>
    <mergeCell ref="D9:H9"/>
    <mergeCell ref="D10:H10"/>
    <mergeCell ref="D11:H11"/>
    <mergeCell ref="J11:L11"/>
    <mergeCell ref="D12:H12"/>
    <mergeCell ref="J12:L12"/>
    <mergeCell ref="D13:H13"/>
    <mergeCell ref="J13:L13"/>
    <mergeCell ref="D14:H14"/>
    <mergeCell ref="J14:L14"/>
    <mergeCell ref="D15:H15"/>
    <mergeCell ref="J15:L15"/>
    <mergeCell ref="A17:L17"/>
    <mergeCell ref="B20:F20"/>
    <mergeCell ref="H20:L20"/>
    <mergeCell ref="B22:F22"/>
    <mergeCell ref="A24:L24"/>
    <mergeCell ref="A25:L25"/>
    <mergeCell ref="B30:C30"/>
    <mergeCell ref="H30:L30"/>
    <mergeCell ref="I32:L32"/>
    <mergeCell ref="I33:L33"/>
    <mergeCell ref="I36:L36"/>
    <mergeCell ref="I37:L37"/>
    <mergeCell ref="A39:L39"/>
    <mergeCell ref="A44:K44"/>
    <mergeCell ref="C45:I45"/>
    <mergeCell ref="C46:I46"/>
    <mergeCell ref="C47:I47"/>
    <mergeCell ref="A48:K48"/>
    <mergeCell ref="A49:B49"/>
    <mergeCell ref="C49:I49"/>
    <mergeCell ref="J49:K49"/>
    <mergeCell ref="A50:B50"/>
    <mergeCell ref="C50:I50"/>
    <mergeCell ref="J50:K50"/>
    <mergeCell ref="A51:B51"/>
    <mergeCell ref="C51:I51"/>
    <mergeCell ref="J51:K51"/>
    <mergeCell ref="A52:B52"/>
    <mergeCell ref="C52:I52"/>
    <mergeCell ref="J52:K52"/>
    <mergeCell ref="A53:B53"/>
    <mergeCell ref="C53:I53"/>
    <mergeCell ref="J53:K53"/>
    <mergeCell ref="A54:B54"/>
    <mergeCell ref="C54:I54"/>
    <mergeCell ref="J54:K54"/>
    <mergeCell ref="A55:B55"/>
    <mergeCell ref="C55:I55"/>
    <mergeCell ref="J55:K55"/>
    <mergeCell ref="A56:B56"/>
    <mergeCell ref="C56:I56"/>
    <mergeCell ref="J56:K56"/>
    <mergeCell ref="A57:B57"/>
    <mergeCell ref="C57:I57"/>
    <mergeCell ref="J57:K57"/>
    <mergeCell ref="A58:K58"/>
    <mergeCell ref="A59:B59"/>
    <mergeCell ref="C59:I59"/>
    <mergeCell ref="A60:B60"/>
    <mergeCell ref="C60:I60"/>
    <mergeCell ref="A61:B61"/>
    <mergeCell ref="C61:I61"/>
    <mergeCell ref="A62:K62"/>
    <mergeCell ref="C63:I63"/>
    <mergeCell ref="C64:I64"/>
    <mergeCell ref="J64:K64"/>
    <mergeCell ref="C65:I65"/>
    <mergeCell ref="J65:K65"/>
    <mergeCell ref="J66:K66"/>
    <mergeCell ref="J67:K67"/>
    <mergeCell ref="J68:K68"/>
    <mergeCell ref="A70:L70"/>
    <mergeCell ref="A72:K72"/>
    <mergeCell ref="A73:L73"/>
    <mergeCell ref="A74:L74"/>
    <mergeCell ref="A75:L75"/>
    <mergeCell ref="A76:L76"/>
    <mergeCell ref="A77:L77"/>
    <mergeCell ref="A78:L78"/>
    <mergeCell ref="A79:L79"/>
    <mergeCell ref="A80:L80"/>
    <mergeCell ref="A81:L81"/>
    <mergeCell ref="A82:L82"/>
    <mergeCell ref="A83:L83"/>
    <mergeCell ref="A84:L84"/>
    <mergeCell ref="A85:L85"/>
    <mergeCell ref="A86:L86"/>
    <mergeCell ref="A87:L87"/>
    <mergeCell ref="A88:L88"/>
    <mergeCell ref="A89:L89"/>
    <mergeCell ref="A90:L90"/>
    <mergeCell ref="A91:L91"/>
    <mergeCell ref="A92:L92"/>
    <mergeCell ref="A93:L93"/>
    <mergeCell ref="A94:L94"/>
    <mergeCell ref="G28:G29"/>
    <mergeCell ref="M6:M94"/>
    <mergeCell ref="K9:L10"/>
    <mergeCell ref="K2:M3"/>
    <mergeCell ref="A40:L42"/>
    <mergeCell ref="H28:L29"/>
    <mergeCell ref="A66:I68"/>
  </mergeCells>
  <printOptions horizontalCentered="1"/>
  <pageMargins left="0.393700787401575" right="0.393700787401575" top="0.393700787401575" bottom="0.393700787401575" header="0" footer="0"/>
  <pageSetup paperSize="1" scale="50" fitToHeight="5"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E32963"/>
  </sheetPr>
  <dimension ref="A1:M112"/>
  <sheetViews>
    <sheetView showGridLines="0" workbookViewId="0">
      <selection activeCell="J6" sqref="J6:L6"/>
    </sheetView>
  </sheetViews>
  <sheetFormatPr defaultColWidth="11" defaultRowHeight="13.6"/>
  <cols>
    <col min="1" max="3" width="9.28571428571429" style="4" customWidth="1"/>
    <col min="4" max="4" width="11" style="4" customWidth="1"/>
    <col min="5" max="11" width="11.4285714285714" style="4" customWidth="1"/>
    <col min="12" max="12" width="14.2857142857143" style="4" customWidth="1"/>
    <col min="13" max="13" width="7.71428571428571" style="4" customWidth="1"/>
    <col min="14" max="16384" width="11.4285714285714" style="4"/>
  </cols>
  <sheetData>
    <row r="1" s="1" customFormat="1" ht="57.95" customHeight="1" spans="1:13">
      <c r="A1" s="5"/>
      <c r="B1" s="5"/>
      <c r="C1" s="5"/>
      <c r="D1" s="79"/>
      <c r="E1" s="79"/>
      <c r="F1" s="79"/>
      <c r="G1" s="79"/>
      <c r="H1" s="79"/>
      <c r="I1" s="79"/>
      <c r="J1" s="79"/>
      <c r="K1" s="79"/>
      <c r="L1" s="79"/>
      <c r="M1" s="79"/>
    </row>
    <row r="2" s="1" customFormat="1" ht="15" customHeight="1" spans="1:13">
      <c r="A2" s="4"/>
      <c r="B2" s="4"/>
      <c r="C2" s="4"/>
      <c r="D2" s="4"/>
      <c r="E2" s="80"/>
      <c r="F2" s="81"/>
      <c r="G2" s="81"/>
      <c r="H2" s="81"/>
      <c r="I2" s="81"/>
      <c r="J2" s="81"/>
      <c r="K2" s="105"/>
      <c r="L2" s="105"/>
      <c r="M2" s="105"/>
    </row>
    <row r="3" s="1" customFormat="1" ht="15" customHeight="1" spans="1:13">
      <c r="A3" s="4"/>
      <c r="B3" s="4"/>
      <c r="C3" s="4"/>
      <c r="D3" s="82"/>
      <c r="E3" s="83" t="s">
        <v>310</v>
      </c>
      <c r="F3" s="83"/>
      <c r="G3" s="83"/>
      <c r="H3" s="83"/>
      <c r="I3" s="83"/>
      <c r="J3" s="83"/>
      <c r="K3" s="105"/>
      <c r="L3" s="105"/>
      <c r="M3" s="105"/>
    </row>
    <row r="4" s="1" customFormat="1" ht="30" customHeight="1" spans="1:13">
      <c r="A4" s="4"/>
      <c r="B4" s="4"/>
      <c r="C4" s="4"/>
      <c r="D4" s="4"/>
      <c r="E4" s="84" t="s">
        <v>311</v>
      </c>
      <c r="F4" s="84"/>
      <c r="G4" s="84"/>
      <c r="H4" s="84"/>
      <c r="I4" s="84"/>
      <c r="J4" s="84"/>
      <c r="K4" s="80"/>
      <c r="L4" s="137"/>
      <c r="M4" s="4"/>
    </row>
    <row r="5" s="1" customFormat="1" ht="36.75" customHeight="1" spans="1:13">
      <c r="A5" s="6" t="s">
        <v>17</v>
      </c>
      <c r="B5" s="7"/>
      <c r="C5" s="7"/>
      <c r="D5" s="7"/>
      <c r="E5" s="7"/>
      <c r="F5" s="7"/>
      <c r="G5" s="7"/>
      <c r="H5" s="7"/>
      <c r="I5" s="7"/>
      <c r="J5" s="7"/>
      <c r="K5" s="7"/>
      <c r="L5" s="7"/>
      <c r="M5" s="138"/>
    </row>
    <row r="6" s="1" customFormat="1" ht="12.75" customHeight="1" spans="1:13">
      <c r="A6" s="175" t="s">
        <v>18</v>
      </c>
      <c r="B6" s="176" t="str">
        <f>+'DATOS MAESTROS'!B3</f>
        <v>GLASSTECH MEXICO 2025</v>
      </c>
      <c r="C6" s="177"/>
      <c r="D6" s="177"/>
      <c r="E6" s="177"/>
      <c r="F6" s="177"/>
      <c r="G6" s="243"/>
      <c r="H6" s="244" t="s">
        <v>19</v>
      </c>
      <c r="I6" s="256"/>
      <c r="J6" s="257" t="str">
        <f>+'DATOS MAESTROS'!B4</f>
        <v>16 al 18 de julio 2025</v>
      </c>
      <c r="K6" s="258"/>
      <c r="L6" s="258"/>
      <c r="M6" s="544" t="s">
        <v>263</v>
      </c>
    </row>
    <row r="7" s="1" customFormat="1" ht="17.55" spans="1:13">
      <c r="A7" s="178" t="s">
        <v>21</v>
      </c>
      <c r="B7" s="179"/>
      <c r="C7" s="179"/>
      <c r="D7" s="179"/>
      <c r="E7" s="179"/>
      <c r="F7" s="179"/>
      <c r="G7" s="179"/>
      <c r="H7" s="179"/>
      <c r="I7" s="179"/>
      <c r="J7" s="179"/>
      <c r="K7" s="179"/>
      <c r="L7" s="179"/>
      <c r="M7" s="545"/>
    </row>
    <row r="8" s="1" customFormat="1" ht="15.95" spans="1:13">
      <c r="A8" s="180" t="s">
        <v>22</v>
      </c>
      <c r="B8" s="181"/>
      <c r="C8" s="181"/>
      <c r="D8" s="182"/>
      <c r="E8" s="182"/>
      <c r="F8" s="182"/>
      <c r="G8" s="182"/>
      <c r="H8" s="182"/>
      <c r="I8" s="186"/>
      <c r="J8" s="186"/>
      <c r="K8" s="259" t="s">
        <v>23</v>
      </c>
      <c r="L8" s="260"/>
      <c r="M8" s="545"/>
    </row>
    <row r="9" s="1" customFormat="1" ht="12.75" customHeight="1" spans="1:13">
      <c r="A9" s="183" t="s">
        <v>24</v>
      </c>
      <c r="B9" s="184"/>
      <c r="C9" s="184"/>
      <c r="D9" s="185"/>
      <c r="E9" s="185"/>
      <c r="F9" s="185"/>
      <c r="G9" s="185"/>
      <c r="H9" s="185"/>
      <c r="I9" s="186"/>
      <c r="J9" s="186"/>
      <c r="K9" s="261"/>
      <c r="L9" s="262"/>
      <c r="M9" s="545"/>
    </row>
    <row r="10" s="1" customFormat="1" ht="13.5" customHeight="1" spans="1:13">
      <c r="A10" s="183" t="s">
        <v>25</v>
      </c>
      <c r="B10" s="184"/>
      <c r="C10" s="184"/>
      <c r="D10" s="185"/>
      <c r="E10" s="185"/>
      <c r="F10" s="185"/>
      <c r="G10" s="185"/>
      <c r="H10" s="185"/>
      <c r="I10" s="186"/>
      <c r="J10" s="186"/>
      <c r="K10" s="263"/>
      <c r="L10" s="264"/>
      <c r="M10" s="545"/>
    </row>
    <row r="11" s="1" customFormat="1" ht="15.2" spans="1:13">
      <c r="A11" s="183" t="s">
        <v>26</v>
      </c>
      <c r="B11" s="184"/>
      <c r="C11" s="184"/>
      <c r="D11" s="185"/>
      <c r="E11" s="185"/>
      <c r="F11" s="185"/>
      <c r="G11" s="185"/>
      <c r="H11" s="185"/>
      <c r="I11" s="265" t="s">
        <v>27</v>
      </c>
      <c r="J11" s="266"/>
      <c r="K11" s="266"/>
      <c r="L11" s="266"/>
      <c r="M11" s="545"/>
    </row>
    <row r="12" s="1" customFormat="1" ht="15.2" spans="1:13">
      <c r="A12" s="183" t="s">
        <v>28</v>
      </c>
      <c r="B12" s="184"/>
      <c r="C12" s="184"/>
      <c r="D12" s="185"/>
      <c r="E12" s="185"/>
      <c r="F12" s="185"/>
      <c r="G12" s="185"/>
      <c r="H12" s="185"/>
      <c r="I12" s="265" t="s">
        <v>29</v>
      </c>
      <c r="J12" s="266"/>
      <c r="K12" s="266"/>
      <c r="L12" s="266"/>
      <c r="M12" s="545"/>
    </row>
    <row r="13" s="1" customFormat="1" ht="15.2" spans="1:13">
      <c r="A13" s="183" t="s">
        <v>30</v>
      </c>
      <c r="B13" s="184"/>
      <c r="C13" s="184"/>
      <c r="D13" s="185"/>
      <c r="E13" s="185"/>
      <c r="F13" s="185"/>
      <c r="G13" s="185"/>
      <c r="H13" s="185"/>
      <c r="I13" s="265" t="s">
        <v>31</v>
      </c>
      <c r="J13" s="266"/>
      <c r="K13" s="266"/>
      <c r="L13" s="266"/>
      <c r="M13" s="545"/>
    </row>
    <row r="14" s="1" customFormat="1" ht="15.2" spans="1:13">
      <c r="A14" s="183" t="s">
        <v>32</v>
      </c>
      <c r="B14" s="184"/>
      <c r="C14" s="184"/>
      <c r="D14" s="185"/>
      <c r="E14" s="185"/>
      <c r="F14" s="185"/>
      <c r="G14" s="185"/>
      <c r="H14" s="185"/>
      <c r="I14" s="265" t="s">
        <v>33</v>
      </c>
      <c r="J14" s="266"/>
      <c r="K14" s="266"/>
      <c r="L14" s="266"/>
      <c r="M14" s="545"/>
    </row>
    <row r="15" s="1" customFormat="1" ht="15.2" spans="1:13">
      <c r="A15" s="183" t="s">
        <v>34</v>
      </c>
      <c r="B15" s="184"/>
      <c r="C15" s="184"/>
      <c r="D15" s="185"/>
      <c r="E15" s="185"/>
      <c r="F15" s="185"/>
      <c r="G15" s="185"/>
      <c r="H15" s="185"/>
      <c r="I15" s="267" t="s">
        <v>35</v>
      </c>
      <c r="J15" s="266"/>
      <c r="K15" s="266"/>
      <c r="L15" s="266"/>
      <c r="M15" s="545"/>
    </row>
    <row r="16" s="1" customFormat="1" ht="15.2" spans="1:13">
      <c r="A16" s="18"/>
      <c r="B16" s="18"/>
      <c r="C16" s="18"/>
      <c r="D16" s="26"/>
      <c r="E16" s="26"/>
      <c r="F16" s="26"/>
      <c r="G16" s="26"/>
      <c r="H16" s="26"/>
      <c r="I16" s="18"/>
      <c r="J16" s="18"/>
      <c r="K16" s="18"/>
      <c r="L16" s="26"/>
      <c r="M16" s="545"/>
    </row>
    <row r="17" s="1" customFormat="1" ht="15" customHeight="1" spans="1:13">
      <c r="A17" s="19" t="s">
        <v>36</v>
      </c>
      <c r="B17" s="20"/>
      <c r="C17" s="20"/>
      <c r="D17" s="20"/>
      <c r="E17" s="20"/>
      <c r="F17" s="20"/>
      <c r="G17" s="20"/>
      <c r="H17" s="20"/>
      <c r="I17" s="20"/>
      <c r="J17" s="20"/>
      <c r="K17" s="20"/>
      <c r="L17" s="20"/>
      <c r="M17" s="545"/>
    </row>
    <row r="18" s="1" customFormat="1" ht="15" customHeight="1" spans="1:13">
      <c r="A18" s="495" t="s">
        <v>264</v>
      </c>
      <c r="B18" s="428"/>
      <c r="C18" s="428"/>
      <c r="D18" s="428"/>
      <c r="E18" s="428"/>
      <c r="F18" s="428"/>
      <c r="G18" s="428"/>
      <c r="H18" s="428"/>
      <c r="I18" s="428"/>
      <c r="J18" s="428"/>
      <c r="K18" s="428"/>
      <c r="L18" s="271">
        <f>+'DATOS MAESTROS'!B5</f>
        <v>45832</v>
      </c>
      <c r="M18" s="545"/>
    </row>
    <row r="19" s="1" customFormat="1" ht="7.5" customHeight="1" spans="1:13">
      <c r="A19" s="367"/>
      <c r="B19" s="494"/>
      <c r="C19" s="494"/>
      <c r="D19" s="494"/>
      <c r="E19" s="494"/>
      <c r="F19" s="494"/>
      <c r="G19" s="494"/>
      <c r="H19" s="494"/>
      <c r="I19" s="494"/>
      <c r="J19" s="494"/>
      <c r="K19" s="144"/>
      <c r="L19" s="144"/>
      <c r="M19" s="545"/>
    </row>
    <row r="20" s="1" customFormat="1" ht="20.1" customHeight="1" spans="1:13">
      <c r="A20" s="187" t="s">
        <v>37</v>
      </c>
      <c r="B20" s="188"/>
      <c r="C20" s="188"/>
      <c r="D20" s="188"/>
      <c r="E20" s="188"/>
      <c r="F20" s="188"/>
      <c r="G20" s="188"/>
      <c r="H20" s="188"/>
      <c r="I20" s="188"/>
      <c r="J20" s="188"/>
      <c r="K20" s="188"/>
      <c r="L20" s="188"/>
      <c r="M20" s="545"/>
    </row>
    <row r="21" s="1" customFormat="1" ht="12.75" customHeight="1" spans="1:13">
      <c r="A21" s="192" t="s">
        <v>38</v>
      </c>
      <c r="B21" s="247" t="s">
        <v>39</v>
      </c>
      <c r="C21" s="247"/>
      <c r="D21" s="247"/>
      <c r="E21" s="247"/>
      <c r="F21" s="195"/>
      <c r="G21" s="198" t="s">
        <v>49</v>
      </c>
      <c r="H21" s="193" t="s">
        <v>50</v>
      </c>
      <c r="I21" s="193"/>
      <c r="J21" s="193"/>
      <c r="K21" s="193"/>
      <c r="L21" s="272"/>
      <c r="M21" s="545"/>
    </row>
    <row r="22" s="1" customFormat="1" ht="15.2" spans="1:13">
      <c r="A22" s="192"/>
      <c r="B22" s="186" t="s">
        <v>41</v>
      </c>
      <c r="C22" s="186"/>
      <c r="D22" s="186">
        <f>+'DATOS MAESTROS'!B7</f>
        <v>1010071218</v>
      </c>
      <c r="E22" s="186"/>
      <c r="F22" s="245"/>
      <c r="G22" s="248" t="s">
        <v>42</v>
      </c>
      <c r="H22" s="186" t="s">
        <v>43</v>
      </c>
      <c r="I22" s="248"/>
      <c r="J22" s="248"/>
      <c r="K22" s="273"/>
      <c r="L22" s="274"/>
      <c r="M22" s="545"/>
    </row>
    <row r="23" s="1" customFormat="1" ht="12.75" customHeight="1" spans="1:13">
      <c r="A23" s="192" t="s">
        <v>44</v>
      </c>
      <c r="B23" s="194" t="s">
        <v>45</v>
      </c>
      <c r="C23" s="194"/>
      <c r="D23" s="195"/>
      <c r="E23" s="195"/>
      <c r="F23" s="195"/>
      <c r="G23" s="248" t="s">
        <v>46</v>
      </c>
      <c r="H23" s="186"/>
      <c r="I23" s="186"/>
      <c r="J23" s="275">
        <f>+'DATOS MAESTROS'!B6</f>
        <v>45847</v>
      </c>
      <c r="K23" s="276"/>
      <c r="L23" s="186"/>
      <c r="M23" s="545"/>
    </row>
    <row r="24" s="1" customFormat="1" ht="15.2" spans="1:13">
      <c r="A24" s="196"/>
      <c r="B24" s="197"/>
      <c r="C24" s="197"/>
      <c r="D24" s="198"/>
      <c r="E24" s="198"/>
      <c r="F24" s="198"/>
      <c r="G24" s="186"/>
      <c r="H24" s="186"/>
      <c r="I24" s="186"/>
      <c r="J24" s="276"/>
      <c r="K24" s="276"/>
      <c r="L24" s="186"/>
      <c r="M24" s="545"/>
    </row>
    <row r="25" s="1" customFormat="1" ht="16.8" spans="1:13">
      <c r="A25" s="19" t="s">
        <v>47</v>
      </c>
      <c r="B25" s="20"/>
      <c r="C25" s="20"/>
      <c r="D25" s="20"/>
      <c r="E25" s="20"/>
      <c r="F25" s="20"/>
      <c r="G25" s="20"/>
      <c r="H25" s="20"/>
      <c r="I25" s="20"/>
      <c r="J25" s="20"/>
      <c r="K25" s="20"/>
      <c r="L25" s="20"/>
      <c r="M25" s="545"/>
    </row>
    <row r="26" s="1" customFormat="1" ht="15.2" spans="1:13">
      <c r="A26" s="495" t="s">
        <v>48</v>
      </c>
      <c r="B26" s="428"/>
      <c r="C26" s="428"/>
      <c r="D26" s="428"/>
      <c r="E26" s="428"/>
      <c r="F26" s="428"/>
      <c r="G26" s="428"/>
      <c r="H26" s="428"/>
      <c r="I26" s="428"/>
      <c r="J26" s="428"/>
      <c r="K26" s="428"/>
      <c r="L26" s="428"/>
      <c r="M26" s="545"/>
    </row>
    <row r="27" s="1" customFormat="1" ht="15.95" spans="1:13">
      <c r="A27" s="578" t="s">
        <v>49</v>
      </c>
      <c r="B27" s="17" t="s">
        <v>50</v>
      </c>
      <c r="D27" s="26"/>
      <c r="E27" s="26"/>
      <c r="F27" s="26"/>
      <c r="G27" s="26"/>
      <c r="H27" s="17"/>
      <c r="I27" s="17"/>
      <c r="J27" s="26"/>
      <c r="K27" s="26"/>
      <c r="L27" s="26"/>
      <c r="M27" s="545"/>
    </row>
    <row r="28" s="1" customFormat="1" ht="15.2" spans="1:13">
      <c r="A28" s="30"/>
      <c r="B28" s="24"/>
      <c r="C28" s="24"/>
      <c r="D28" s="93"/>
      <c r="E28" s="93"/>
      <c r="F28" s="18"/>
      <c r="G28" s="94" t="s">
        <v>51</v>
      </c>
      <c r="H28" s="117"/>
      <c r="I28" s="118"/>
      <c r="J28" s="118"/>
      <c r="K28" s="118"/>
      <c r="L28" s="118"/>
      <c r="M28" s="545"/>
    </row>
    <row r="29" s="1" customFormat="1" ht="15.95" spans="1:13">
      <c r="A29" s="32"/>
      <c r="B29" s="18"/>
      <c r="C29" s="18"/>
      <c r="D29" s="26"/>
      <c r="E29" s="26"/>
      <c r="F29" s="26"/>
      <c r="G29" s="94"/>
      <c r="H29" s="119"/>
      <c r="I29" s="120"/>
      <c r="J29" s="120"/>
      <c r="K29" s="120"/>
      <c r="L29" s="120"/>
      <c r="M29" s="545"/>
    </row>
    <row r="30" s="1" customFormat="1" ht="12.75" customHeight="1" spans="1:13">
      <c r="A30" s="32"/>
      <c r="B30" s="33" t="s">
        <v>52</v>
      </c>
      <c r="C30" s="33"/>
      <c r="D30" s="26"/>
      <c r="E30" s="26"/>
      <c r="F30" s="26"/>
      <c r="G30" s="26"/>
      <c r="H30" s="121" t="s">
        <v>53</v>
      </c>
      <c r="I30" s="121"/>
      <c r="J30" s="121"/>
      <c r="K30" s="121"/>
      <c r="L30" s="121"/>
      <c r="M30" s="545"/>
    </row>
    <row r="31" s="1" customFormat="1" ht="12.75" customHeight="1" spans="1:13">
      <c r="A31" s="32"/>
      <c r="B31" s="34" t="s">
        <v>54</v>
      </c>
      <c r="C31" s="35"/>
      <c r="E31" s="37" t="s">
        <v>55</v>
      </c>
      <c r="F31" s="95"/>
      <c r="G31" s="26"/>
      <c r="H31" s="121"/>
      <c r="I31" s="121"/>
      <c r="J31" s="121"/>
      <c r="K31" s="121"/>
      <c r="L31" s="121"/>
      <c r="M31" s="545"/>
    </row>
    <row r="32" s="1" customFormat="1" ht="15.2" spans="1:13">
      <c r="A32" s="36"/>
      <c r="B32" s="37" t="s">
        <v>56</v>
      </c>
      <c r="C32" s="35"/>
      <c r="E32" s="37"/>
      <c r="F32" s="37"/>
      <c r="G32" s="17"/>
      <c r="H32" s="17"/>
      <c r="I32" s="122"/>
      <c r="J32" s="122"/>
      <c r="K32" s="122"/>
      <c r="L32" s="122"/>
      <c r="M32" s="545"/>
    </row>
    <row r="33" s="1" customFormat="1" ht="15.95" spans="1:13">
      <c r="A33" s="36"/>
      <c r="B33" s="38" t="s">
        <v>57</v>
      </c>
      <c r="C33" s="35"/>
      <c r="E33" s="37" t="s">
        <v>58</v>
      </c>
      <c r="F33" s="95"/>
      <c r="G33" s="26"/>
      <c r="H33" s="26"/>
      <c r="I33" s="123" t="s">
        <v>59</v>
      </c>
      <c r="J33" s="123"/>
      <c r="K33" s="123"/>
      <c r="L33" s="123"/>
      <c r="M33" s="545"/>
    </row>
    <row r="34" s="1" customFormat="1" ht="15.2" spans="1:13">
      <c r="A34" s="36"/>
      <c r="G34" s="26"/>
      <c r="H34" s="26"/>
      <c r="I34" s="68"/>
      <c r="J34" s="68"/>
      <c r="K34" s="68"/>
      <c r="L34" s="68"/>
      <c r="M34" s="545"/>
    </row>
    <row r="35" s="1" customFormat="1" ht="15.2" spans="1:13">
      <c r="A35" s="36"/>
      <c r="B35" s="37"/>
      <c r="C35" s="18"/>
      <c r="E35" s="37"/>
      <c r="F35" s="37"/>
      <c r="G35" s="26"/>
      <c r="H35" s="26"/>
      <c r="I35" s="68"/>
      <c r="J35" s="68"/>
      <c r="K35" s="68"/>
      <c r="L35" s="68"/>
      <c r="M35" s="545"/>
    </row>
    <row r="36" s="1" customFormat="1" ht="15.2" spans="1:13">
      <c r="A36" s="36"/>
      <c r="C36" s="18"/>
      <c r="G36" s="17"/>
      <c r="H36" s="17"/>
      <c r="I36" s="124"/>
      <c r="J36" s="124"/>
      <c r="K36" s="124"/>
      <c r="L36" s="124"/>
      <c r="M36" s="545"/>
    </row>
    <row r="37" s="1" customFormat="1" ht="15.2" spans="1:13">
      <c r="A37" s="39"/>
      <c r="B37" s="18"/>
      <c r="C37" s="18"/>
      <c r="D37" s="96"/>
      <c r="E37" s="96"/>
      <c r="F37" s="96"/>
      <c r="G37" s="96"/>
      <c r="H37" s="96"/>
      <c r="I37" s="125" t="s">
        <v>60</v>
      </c>
      <c r="J37" s="123"/>
      <c r="K37" s="123"/>
      <c r="L37" s="123"/>
      <c r="M37" s="545"/>
    </row>
    <row r="38" s="1" customFormat="1" ht="15.2" spans="1:13">
      <c r="A38" s="40" t="s">
        <v>61</v>
      </c>
      <c r="B38" s="27"/>
      <c r="C38" s="27"/>
      <c r="D38" s="91"/>
      <c r="E38" s="91"/>
      <c r="F38" s="91"/>
      <c r="G38" s="91"/>
      <c r="H38" s="91"/>
      <c r="I38" s="91"/>
      <c r="J38" s="91"/>
      <c r="K38" s="91"/>
      <c r="L38" s="91"/>
      <c r="M38" s="545"/>
    </row>
    <row r="39" s="1" customFormat="1" ht="16.8" spans="1:13">
      <c r="A39" s="42" t="s">
        <v>62</v>
      </c>
      <c r="B39" s="44"/>
      <c r="C39" s="44"/>
      <c r="D39" s="44"/>
      <c r="E39" s="44"/>
      <c r="F39" s="44"/>
      <c r="G39" s="44"/>
      <c r="H39" s="44"/>
      <c r="I39" s="44"/>
      <c r="J39" s="44"/>
      <c r="K39" s="44"/>
      <c r="L39" s="146"/>
      <c r="M39" s="545"/>
    </row>
    <row r="40" s="1" customFormat="1" ht="24" customHeight="1" spans="1:13">
      <c r="A40" s="45" t="s">
        <v>230</v>
      </c>
      <c r="B40" s="46"/>
      <c r="C40" s="46"/>
      <c r="D40" s="46"/>
      <c r="E40" s="46"/>
      <c r="F40" s="46"/>
      <c r="G40" s="46"/>
      <c r="H40" s="46"/>
      <c r="I40" s="46"/>
      <c r="J40" s="46"/>
      <c r="K40" s="46"/>
      <c r="L40" s="46"/>
      <c r="M40" s="545"/>
    </row>
    <row r="41" s="1" customFormat="1" ht="19.5" customHeight="1" spans="1:13">
      <c r="A41" s="47"/>
      <c r="B41" s="48"/>
      <c r="C41" s="48"/>
      <c r="D41" s="48"/>
      <c r="E41" s="48"/>
      <c r="F41" s="48"/>
      <c r="G41" s="48"/>
      <c r="H41" s="48"/>
      <c r="I41" s="48"/>
      <c r="J41" s="48"/>
      <c r="K41" s="48"/>
      <c r="L41" s="48"/>
      <c r="M41" s="545"/>
    </row>
    <row r="42" s="1" customFormat="1" ht="18.75" customHeight="1" spans="1:13">
      <c r="A42" s="49"/>
      <c r="B42" s="50"/>
      <c r="C42" s="50"/>
      <c r="D42" s="50"/>
      <c r="E42" s="50"/>
      <c r="F42" s="50"/>
      <c r="G42" s="50"/>
      <c r="H42" s="50"/>
      <c r="I42" s="50"/>
      <c r="J42" s="50"/>
      <c r="K42" s="50"/>
      <c r="L42" s="50"/>
      <c r="M42" s="545"/>
    </row>
    <row r="43" ht="20.25" customHeight="1" spans="1:13">
      <c r="A43" s="362"/>
      <c r="B43" s="80"/>
      <c r="C43" s="80"/>
      <c r="D43" s="80"/>
      <c r="E43" s="80"/>
      <c r="F43" s="80"/>
      <c r="G43" s="80"/>
      <c r="H43" s="80"/>
      <c r="I43" s="80"/>
      <c r="J43" s="80"/>
      <c r="K43" s="80"/>
      <c r="L43" s="80"/>
      <c r="M43" s="545"/>
    </row>
    <row r="44" ht="13.7" customHeight="1" spans="1:13">
      <c r="A44" s="367"/>
      <c r="B44" s="496" t="s">
        <v>312</v>
      </c>
      <c r="C44" s="496"/>
      <c r="D44" s="496"/>
      <c r="E44" s="496"/>
      <c r="F44" s="496"/>
      <c r="G44" s="496"/>
      <c r="H44" s="496"/>
      <c r="I44" s="496"/>
      <c r="J44" s="496"/>
      <c r="K44" s="496"/>
      <c r="L44" s="20"/>
      <c r="M44" s="545"/>
    </row>
    <row r="45" ht="28" spans="1:13">
      <c r="A45" s="8" t="s">
        <v>266</v>
      </c>
      <c r="B45" s="127" t="s">
        <v>313</v>
      </c>
      <c r="C45" s="127"/>
      <c r="D45" s="127"/>
      <c r="E45" s="127"/>
      <c r="F45" s="127"/>
      <c r="G45" s="127"/>
      <c r="H45" s="581" t="s">
        <v>314</v>
      </c>
      <c r="I45" s="581"/>
      <c r="J45" s="127" t="s">
        <v>269</v>
      </c>
      <c r="K45" s="127" t="s">
        <v>270</v>
      </c>
      <c r="L45" s="99" t="s">
        <v>271</v>
      </c>
      <c r="M45" s="545"/>
    </row>
    <row r="46" ht="20.25" customHeight="1" spans="1:13">
      <c r="A46" s="579"/>
      <c r="B46" s="580" t="s">
        <v>315</v>
      </c>
      <c r="C46" s="580"/>
      <c r="D46" s="580"/>
      <c r="E46" s="580"/>
      <c r="F46" s="580"/>
      <c r="G46" s="580"/>
      <c r="H46" s="582" t="s">
        <v>316</v>
      </c>
      <c r="I46" s="588"/>
      <c r="J46" s="589">
        <v>1793</v>
      </c>
      <c r="K46" s="589">
        <v>2151</v>
      </c>
      <c r="L46" s="532">
        <f ca="1">IF(TODAY()&lt;=$L$18,J46*A46,K46*A46)</f>
        <v>0</v>
      </c>
      <c r="M46" s="545"/>
    </row>
    <row r="47" ht="13.7" customHeight="1" spans="1:13">
      <c r="A47" s="367"/>
      <c r="B47" s="377" t="s">
        <v>317</v>
      </c>
      <c r="C47" s="377"/>
      <c r="D47" s="377"/>
      <c r="E47" s="377"/>
      <c r="F47" s="377"/>
      <c r="G47" s="377"/>
      <c r="H47" s="377"/>
      <c r="I47" s="377"/>
      <c r="J47" s="377"/>
      <c r="K47" s="377"/>
      <c r="L47" s="590"/>
      <c r="M47" s="545"/>
    </row>
    <row r="48" ht="12.75" customHeight="1" spans="1:13">
      <c r="A48" s="579"/>
      <c r="B48" s="501" t="s">
        <v>318</v>
      </c>
      <c r="C48" s="501"/>
      <c r="D48" s="501"/>
      <c r="E48" s="501"/>
      <c r="F48" s="501"/>
      <c r="G48" s="501"/>
      <c r="H48" s="583"/>
      <c r="I48" s="591"/>
      <c r="J48" s="589">
        <v>1921</v>
      </c>
      <c r="K48" s="589">
        <v>2305</v>
      </c>
      <c r="L48" s="532">
        <f ca="1">IF(TODAY()&lt;=$L$18,J48*A48,K48*A48)</f>
        <v>0</v>
      </c>
      <c r="M48" s="545"/>
    </row>
    <row r="49" ht="13.7" customHeight="1" spans="1:13">
      <c r="A49" s="367"/>
      <c r="B49" s="377" t="s">
        <v>319</v>
      </c>
      <c r="C49" s="377"/>
      <c r="D49" s="377"/>
      <c r="E49" s="377"/>
      <c r="F49" s="377"/>
      <c r="G49" s="377"/>
      <c r="H49" s="377"/>
      <c r="I49" s="377"/>
      <c r="J49" s="377"/>
      <c r="K49" s="377"/>
      <c r="L49" s="590"/>
      <c r="M49" s="545"/>
    </row>
    <row r="50" ht="12.75" customHeight="1" spans="1:13">
      <c r="A50" s="579"/>
      <c r="B50" s="501" t="s">
        <v>320</v>
      </c>
      <c r="C50" s="501"/>
      <c r="D50" s="501"/>
      <c r="E50" s="501"/>
      <c r="F50" s="501"/>
      <c r="G50" s="501"/>
      <c r="H50" s="583"/>
      <c r="I50" s="591"/>
      <c r="J50" s="592">
        <v>3856</v>
      </c>
      <c r="K50" s="592">
        <v>4542</v>
      </c>
      <c r="L50" s="532">
        <f ca="1" t="shared" ref="L50:L55" si="0">IF(TODAY()&lt;=$L$18,J50*A50,K50*A50)</f>
        <v>0</v>
      </c>
      <c r="M50" s="545"/>
    </row>
    <row r="51" ht="15" customHeight="1" spans="1:13">
      <c r="A51" s="579"/>
      <c r="B51" s="580" t="s">
        <v>321</v>
      </c>
      <c r="C51" s="580"/>
      <c r="D51" s="580"/>
      <c r="E51" s="580"/>
      <c r="F51" s="580"/>
      <c r="G51" s="580"/>
      <c r="H51" s="584" t="s">
        <v>322</v>
      </c>
      <c r="I51" s="593"/>
      <c r="J51" s="592">
        <v>3856</v>
      </c>
      <c r="K51" s="592">
        <v>4542</v>
      </c>
      <c r="L51" s="532">
        <f ca="1" t="shared" si="0"/>
        <v>0</v>
      </c>
      <c r="M51" s="545"/>
    </row>
    <row r="52" ht="13.5" customHeight="1" spans="1:13">
      <c r="A52" s="579"/>
      <c r="B52" s="580" t="s">
        <v>323</v>
      </c>
      <c r="C52" s="580"/>
      <c r="D52" s="580"/>
      <c r="E52" s="580"/>
      <c r="F52" s="580"/>
      <c r="G52" s="580"/>
      <c r="H52" s="585"/>
      <c r="I52" s="594"/>
      <c r="J52" s="592">
        <v>7625</v>
      </c>
      <c r="K52" s="592">
        <v>9150</v>
      </c>
      <c r="L52" s="532">
        <f ca="1" t="shared" si="0"/>
        <v>0</v>
      </c>
      <c r="M52" s="545"/>
    </row>
    <row r="53" ht="12.75" customHeight="1" spans="1:13">
      <c r="A53" s="579"/>
      <c r="B53" s="580" t="s">
        <v>324</v>
      </c>
      <c r="C53" s="580"/>
      <c r="D53" s="580"/>
      <c r="E53" s="580"/>
      <c r="F53" s="580"/>
      <c r="G53" s="580"/>
      <c r="H53" s="585"/>
      <c r="I53" s="594"/>
      <c r="J53" s="592">
        <v>12522</v>
      </c>
      <c r="K53" s="592">
        <v>15026</v>
      </c>
      <c r="L53" s="532">
        <f ca="1" t="shared" si="0"/>
        <v>0</v>
      </c>
      <c r="M53" s="545"/>
    </row>
    <row r="54" ht="13.5" customHeight="1" spans="1:13">
      <c r="A54" s="579"/>
      <c r="B54" s="580" t="s">
        <v>325</v>
      </c>
      <c r="C54" s="580"/>
      <c r="D54" s="580"/>
      <c r="E54" s="580"/>
      <c r="F54" s="580"/>
      <c r="G54" s="580"/>
      <c r="H54" s="586"/>
      <c r="I54" s="595"/>
      <c r="J54" s="592">
        <v>25043</v>
      </c>
      <c r="K54" s="592">
        <v>30051</v>
      </c>
      <c r="L54" s="532">
        <f ca="1" t="shared" si="0"/>
        <v>0</v>
      </c>
      <c r="M54" s="545"/>
    </row>
    <row r="55" ht="14.25" customHeight="1" spans="1:13">
      <c r="A55" s="579"/>
      <c r="B55" s="580" t="s">
        <v>326</v>
      </c>
      <c r="C55" s="580"/>
      <c r="D55" s="580"/>
      <c r="E55" s="580"/>
      <c r="F55" s="580"/>
      <c r="G55" s="580"/>
      <c r="H55" s="102"/>
      <c r="I55" s="128"/>
      <c r="J55" s="592">
        <v>1388</v>
      </c>
      <c r="K55" s="592">
        <v>1666</v>
      </c>
      <c r="L55" s="532">
        <f ca="1" t="shared" si="0"/>
        <v>0</v>
      </c>
      <c r="M55" s="545"/>
    </row>
    <row r="56" ht="13.7" customHeight="1" spans="1:13">
      <c r="A56" s="367"/>
      <c r="B56" s="377" t="s">
        <v>327</v>
      </c>
      <c r="C56" s="377"/>
      <c r="D56" s="377"/>
      <c r="E56" s="377"/>
      <c r="F56" s="377"/>
      <c r="G56" s="377"/>
      <c r="H56" s="377"/>
      <c r="I56" s="377"/>
      <c r="J56" s="377"/>
      <c r="K56" s="377"/>
      <c r="L56" s="590"/>
      <c r="M56" s="545"/>
    </row>
    <row r="57" ht="14.25" customHeight="1" spans="1:13">
      <c r="A57" s="579"/>
      <c r="B57" s="580" t="s">
        <v>328</v>
      </c>
      <c r="C57" s="580"/>
      <c r="D57" s="580"/>
      <c r="E57" s="580"/>
      <c r="F57" s="580"/>
      <c r="G57" s="580"/>
      <c r="H57" s="587" t="s">
        <v>329</v>
      </c>
      <c r="I57" s="587"/>
      <c r="J57" s="596">
        <v>12502</v>
      </c>
      <c r="K57" s="597">
        <v>15003</v>
      </c>
      <c r="L57" s="532">
        <f ca="1" t="shared" ref="L57:L62" si="1">IF(TODAY()&lt;=$L$18,J57*A57,K57*A57)</f>
        <v>0</v>
      </c>
      <c r="M57" s="545"/>
    </row>
    <row r="58" ht="14.25" customHeight="1" spans="1:13">
      <c r="A58" s="579"/>
      <c r="B58" s="580" t="s">
        <v>330</v>
      </c>
      <c r="C58" s="580"/>
      <c r="D58" s="580"/>
      <c r="E58" s="580"/>
      <c r="F58" s="580"/>
      <c r="G58" s="580"/>
      <c r="H58" s="587"/>
      <c r="I58" s="587"/>
      <c r="J58" s="596">
        <v>24873</v>
      </c>
      <c r="K58" s="597">
        <v>29849</v>
      </c>
      <c r="L58" s="532">
        <f ca="1" t="shared" si="1"/>
        <v>0</v>
      </c>
      <c r="M58" s="545"/>
    </row>
    <row r="59" ht="14.25" customHeight="1" spans="1:13">
      <c r="A59" s="579"/>
      <c r="B59" s="580" t="s">
        <v>331</v>
      </c>
      <c r="C59" s="580"/>
      <c r="D59" s="580"/>
      <c r="E59" s="580"/>
      <c r="F59" s="580"/>
      <c r="G59" s="580"/>
      <c r="H59" s="587"/>
      <c r="I59" s="587"/>
      <c r="J59" s="596">
        <v>57244</v>
      </c>
      <c r="K59" s="597">
        <v>68695</v>
      </c>
      <c r="L59" s="532">
        <f ca="1" t="shared" si="1"/>
        <v>0</v>
      </c>
      <c r="M59" s="545"/>
    </row>
    <row r="60" ht="15" customHeight="1" spans="1:13">
      <c r="A60" s="579"/>
      <c r="B60" s="580" t="s">
        <v>332</v>
      </c>
      <c r="C60" s="580"/>
      <c r="D60" s="580"/>
      <c r="E60" s="580"/>
      <c r="F60" s="580"/>
      <c r="G60" s="580"/>
      <c r="H60" s="587"/>
      <c r="I60" s="587"/>
      <c r="J60" s="596">
        <v>76326</v>
      </c>
      <c r="K60" s="597">
        <v>91592</v>
      </c>
      <c r="L60" s="532">
        <f ca="1" t="shared" si="1"/>
        <v>0</v>
      </c>
      <c r="M60" s="545"/>
    </row>
    <row r="61" ht="14.25" customHeight="1" spans="1:13">
      <c r="A61" s="579"/>
      <c r="B61" s="580" t="s">
        <v>333</v>
      </c>
      <c r="C61" s="580"/>
      <c r="D61" s="580"/>
      <c r="E61" s="580"/>
      <c r="F61" s="580"/>
      <c r="G61" s="580"/>
      <c r="H61" s="587"/>
      <c r="I61" s="587"/>
      <c r="J61" s="596">
        <v>87652</v>
      </c>
      <c r="K61" s="597">
        <v>105183</v>
      </c>
      <c r="L61" s="532">
        <f ca="1" t="shared" si="1"/>
        <v>0</v>
      </c>
      <c r="M61" s="545"/>
    </row>
    <row r="62" ht="15" customHeight="1" spans="1:13">
      <c r="A62" s="579"/>
      <c r="B62" s="580" t="s">
        <v>334</v>
      </c>
      <c r="C62" s="580"/>
      <c r="D62" s="580"/>
      <c r="E62" s="580"/>
      <c r="F62" s="580"/>
      <c r="G62" s="580"/>
      <c r="H62" s="587"/>
      <c r="I62" s="587"/>
      <c r="J62" s="596">
        <v>184891</v>
      </c>
      <c r="K62" s="597">
        <v>221869</v>
      </c>
      <c r="L62" s="532">
        <f ca="1" t="shared" si="1"/>
        <v>0</v>
      </c>
      <c r="M62" s="545"/>
    </row>
    <row r="63" ht="16.7" customHeight="1" spans="1:13">
      <c r="A63" s="502"/>
      <c r="B63" s="88"/>
      <c r="C63" s="88"/>
      <c r="D63" s="88"/>
      <c r="E63" s="88"/>
      <c r="F63" s="88"/>
      <c r="G63" s="88"/>
      <c r="H63" s="88"/>
      <c r="I63" s="88"/>
      <c r="J63" s="534" t="s">
        <v>335</v>
      </c>
      <c r="K63" s="535"/>
      <c r="L63" s="598">
        <f ca="1">SUM(L46:L62)</f>
        <v>0</v>
      </c>
      <c r="M63" s="545"/>
    </row>
    <row r="64" ht="16.7" customHeight="1" spans="1:13">
      <c r="A64" s="502"/>
      <c r="B64" s="503" t="s">
        <v>336</v>
      </c>
      <c r="C64" s="504"/>
      <c r="D64" s="504"/>
      <c r="E64" s="504"/>
      <c r="F64" s="504"/>
      <c r="G64" s="516"/>
      <c r="H64" s="88"/>
      <c r="I64" s="88"/>
      <c r="J64" s="537" t="s">
        <v>291</v>
      </c>
      <c r="K64" s="538"/>
      <c r="L64" s="599">
        <f ca="1">+L63*16%</f>
        <v>0</v>
      </c>
      <c r="M64" s="545"/>
    </row>
    <row r="65" ht="16.7" customHeight="1" spans="1:13">
      <c r="A65" s="502"/>
      <c r="B65" s="505"/>
      <c r="C65" s="506"/>
      <c r="D65" s="506"/>
      <c r="E65" s="506"/>
      <c r="F65" s="506"/>
      <c r="G65" s="517"/>
      <c r="H65" s="88"/>
      <c r="I65" s="88"/>
      <c r="J65" s="540" t="s">
        <v>196</v>
      </c>
      <c r="K65" s="541"/>
      <c r="L65" s="605">
        <f ca="1">+L64+L63</f>
        <v>0</v>
      </c>
      <c r="M65" s="545"/>
    </row>
    <row r="66" s="3" customFormat="1" ht="14.25" customHeight="1" spans="1:13">
      <c r="A66" s="507"/>
      <c r="B66" s="508"/>
      <c r="C66" s="508"/>
      <c r="D66" s="508"/>
      <c r="E66" s="508"/>
      <c r="F66" s="508"/>
      <c r="G66" s="508"/>
      <c r="H66" s="508"/>
      <c r="I66" s="508"/>
      <c r="J66" s="508"/>
      <c r="K66" s="508"/>
      <c r="L66" s="508"/>
      <c r="M66" s="545"/>
    </row>
    <row r="67" s="3" customFormat="1" ht="21" customHeight="1" spans="1:13">
      <c r="A67" s="73" t="s">
        <v>337</v>
      </c>
      <c r="B67" s="74"/>
      <c r="C67" s="74"/>
      <c r="D67" s="74"/>
      <c r="E67" s="74"/>
      <c r="F67" s="74"/>
      <c r="G67" s="74"/>
      <c r="H67" s="74"/>
      <c r="I67" s="74"/>
      <c r="J67" s="74"/>
      <c r="K67" s="74"/>
      <c r="L67" s="428"/>
      <c r="M67" s="545"/>
    </row>
    <row r="68" s="3" customFormat="1" ht="25.5" customHeight="1" spans="1:13">
      <c r="A68" s="509"/>
      <c r="B68" s="510"/>
      <c r="C68" s="510"/>
      <c r="D68" s="510"/>
      <c r="E68" s="510"/>
      <c r="F68" s="510"/>
      <c r="G68" s="510"/>
      <c r="H68" s="510"/>
      <c r="I68" s="510"/>
      <c r="J68" s="510"/>
      <c r="K68" s="510"/>
      <c r="L68" s="510"/>
      <c r="M68" s="545"/>
    </row>
    <row r="69" s="3" customFormat="1" ht="25.5" customHeight="1" spans="1:13">
      <c r="A69" s="509" t="s">
        <v>338</v>
      </c>
      <c r="B69" s="510"/>
      <c r="C69" s="510"/>
      <c r="D69" s="510"/>
      <c r="E69" s="510"/>
      <c r="F69" s="510"/>
      <c r="G69" s="510"/>
      <c r="H69" s="510"/>
      <c r="I69" s="510"/>
      <c r="J69" s="510"/>
      <c r="K69" s="510"/>
      <c r="L69" s="510"/>
      <c r="M69" s="545"/>
    </row>
    <row r="70" s="3" customFormat="1" ht="25.5" customHeight="1" spans="1:13">
      <c r="A70" s="510"/>
      <c r="B70" s="510"/>
      <c r="C70" s="510"/>
      <c r="D70" s="510"/>
      <c r="E70" s="510"/>
      <c r="F70" s="510"/>
      <c r="G70" s="510"/>
      <c r="H70" s="510"/>
      <c r="I70" s="510"/>
      <c r="J70" s="510"/>
      <c r="K70" s="510"/>
      <c r="L70" s="510"/>
      <c r="M70" s="545"/>
    </row>
    <row r="71" s="3" customFormat="1" ht="12" customHeight="1" spans="1:13">
      <c r="A71" s="512"/>
      <c r="B71" s="512"/>
      <c r="C71" s="513"/>
      <c r="D71" s="513"/>
      <c r="E71" s="513"/>
      <c r="F71" s="513" t="s">
        <v>339</v>
      </c>
      <c r="G71" s="513"/>
      <c r="H71" s="518"/>
      <c r="I71" s="543"/>
      <c r="J71" s="513"/>
      <c r="K71" s="513"/>
      <c r="L71" s="513"/>
      <c r="M71" s="545"/>
    </row>
    <row r="72" s="3" customFormat="1" ht="12" customHeight="1" spans="1:13">
      <c r="A72" s="512"/>
      <c r="B72" s="512"/>
      <c r="C72" s="513"/>
      <c r="D72" s="513"/>
      <c r="E72" s="513"/>
      <c r="F72" s="513"/>
      <c r="G72" s="513"/>
      <c r="H72" s="513"/>
      <c r="I72" s="513"/>
      <c r="J72" s="513"/>
      <c r="K72" s="513"/>
      <c r="L72" s="513"/>
      <c r="M72" s="545"/>
    </row>
    <row r="73" s="3" customFormat="1" ht="20.1" customHeight="1" spans="1:13">
      <c r="A73" s="512"/>
      <c r="B73" s="512"/>
      <c r="C73" s="513"/>
      <c r="D73" s="513"/>
      <c r="E73" s="513"/>
      <c r="F73" s="519"/>
      <c r="G73" s="520"/>
      <c r="H73" s="521"/>
      <c r="I73" s="520"/>
      <c r="J73" s="513"/>
      <c r="K73" s="513"/>
      <c r="L73" s="513"/>
      <c r="M73" s="545"/>
    </row>
    <row r="74" s="3" customFormat="1" ht="20.1" customHeight="1" spans="1:13">
      <c r="A74" s="18"/>
      <c r="B74" s="18"/>
      <c r="C74" s="33"/>
      <c r="D74" s="33"/>
      <c r="E74" s="33"/>
      <c r="F74" s="522"/>
      <c r="G74" s="523"/>
      <c r="H74" s="524"/>
      <c r="I74" s="523"/>
      <c r="J74" s="33"/>
      <c r="K74" s="33"/>
      <c r="L74" s="33"/>
      <c r="M74" s="545"/>
    </row>
    <row r="75" s="3" customFormat="1" ht="20.1" customHeight="1" spans="1:13">
      <c r="A75" s="18"/>
      <c r="B75" s="18"/>
      <c r="C75" s="33"/>
      <c r="D75" s="33"/>
      <c r="E75" s="33"/>
      <c r="F75" s="522"/>
      <c r="G75" s="523"/>
      <c r="H75" s="524"/>
      <c r="I75" s="523"/>
      <c r="J75" s="33"/>
      <c r="K75" s="33"/>
      <c r="L75" s="33"/>
      <c r="M75" s="545"/>
    </row>
    <row r="76" s="3" customFormat="1" ht="20.1" customHeight="1" spans="1:13">
      <c r="A76" s="18"/>
      <c r="B76" s="18"/>
      <c r="C76" s="33"/>
      <c r="D76" s="33"/>
      <c r="E76" s="33"/>
      <c r="F76" s="522"/>
      <c r="G76" s="523"/>
      <c r="H76" s="524"/>
      <c r="I76" s="523"/>
      <c r="J76" s="33"/>
      <c r="K76" s="33"/>
      <c r="L76" s="33"/>
      <c r="M76" s="545"/>
    </row>
    <row r="77" s="3" customFormat="1" ht="20.1" customHeight="1" spans="1:13">
      <c r="A77" s="18"/>
      <c r="B77" s="18"/>
      <c r="C77" s="33"/>
      <c r="D77" s="33"/>
      <c r="E77" s="33"/>
      <c r="F77" s="562"/>
      <c r="G77" s="563"/>
      <c r="H77" s="564"/>
      <c r="I77" s="563"/>
      <c r="J77" s="33"/>
      <c r="K77" s="513"/>
      <c r="L77" s="513"/>
      <c r="M77" s="545"/>
    </row>
    <row r="78" s="3" customFormat="1" ht="20.1" customHeight="1" spans="1:13">
      <c r="A78" s="18"/>
      <c r="C78" s="546" t="s">
        <v>340</v>
      </c>
      <c r="D78" s="547"/>
      <c r="E78" s="33"/>
      <c r="F78" s="565"/>
      <c r="G78" s="566"/>
      <c r="H78" s="567"/>
      <c r="I78" s="566"/>
      <c r="J78" s="513"/>
      <c r="K78" s="576"/>
      <c r="L78" s="606" t="s">
        <v>341</v>
      </c>
      <c r="M78" s="545"/>
    </row>
    <row r="79" s="3" customFormat="1" ht="20.1" customHeight="1" spans="1:13">
      <c r="A79" s="512"/>
      <c r="C79" s="546"/>
      <c r="D79" s="547"/>
      <c r="E79" s="513"/>
      <c r="F79" s="568"/>
      <c r="G79" s="569"/>
      <c r="H79" s="570"/>
      <c r="I79" s="569"/>
      <c r="J79" s="513"/>
      <c r="K79" s="547"/>
      <c r="L79" s="606"/>
      <c r="M79" s="545"/>
    </row>
    <row r="80" s="3" customFormat="1" ht="20.1" customHeight="1" spans="1:13">
      <c r="A80" s="549"/>
      <c r="B80" s="549"/>
      <c r="C80" s="513"/>
      <c r="D80" s="513"/>
      <c r="E80" s="513"/>
      <c r="F80" s="568"/>
      <c r="G80" s="569"/>
      <c r="H80" s="570"/>
      <c r="I80" s="569"/>
      <c r="J80" s="513"/>
      <c r="K80" s="513"/>
      <c r="L80" s="513"/>
      <c r="M80" s="545"/>
    </row>
    <row r="81" s="3" customFormat="1" ht="20.1" customHeight="1" spans="1:13">
      <c r="A81" s="512"/>
      <c r="B81" s="512"/>
      <c r="C81" s="513"/>
      <c r="D81" s="513"/>
      <c r="E81" s="513"/>
      <c r="F81" s="568"/>
      <c r="G81" s="569"/>
      <c r="H81" s="570"/>
      <c r="I81" s="569"/>
      <c r="J81" s="513"/>
      <c r="K81" s="513"/>
      <c r="L81" s="513"/>
      <c r="M81" s="545"/>
    </row>
    <row r="82" s="3" customFormat="1" ht="20.1" customHeight="1" spans="1:13">
      <c r="A82" s="512"/>
      <c r="B82" s="512"/>
      <c r="C82" s="513"/>
      <c r="D82" s="513"/>
      <c r="E82" s="513"/>
      <c r="F82" s="571"/>
      <c r="G82" s="572"/>
      <c r="H82" s="573"/>
      <c r="I82" s="572"/>
      <c r="J82" s="513"/>
      <c r="K82" s="513"/>
      <c r="L82" s="513"/>
      <c r="M82" s="545"/>
    </row>
    <row r="83" s="3" customFormat="1" ht="20.1" customHeight="1" spans="1:13">
      <c r="A83" s="512"/>
      <c r="B83" s="512"/>
      <c r="C83" s="513"/>
      <c r="D83" s="513"/>
      <c r="E83" s="513"/>
      <c r="F83" s="513"/>
      <c r="G83" s="513" t="s">
        <v>342</v>
      </c>
      <c r="H83" s="513"/>
      <c r="I83" s="513"/>
      <c r="J83" s="513"/>
      <c r="K83" s="513"/>
      <c r="L83" s="513"/>
      <c r="M83" s="545"/>
    </row>
    <row r="84" s="3" customFormat="1" ht="12" customHeight="1" spans="1:13">
      <c r="A84" s="512"/>
      <c r="B84" s="512"/>
      <c r="C84" s="513"/>
      <c r="D84" s="513"/>
      <c r="E84" s="513"/>
      <c r="F84" s="513"/>
      <c r="G84" s="513"/>
      <c r="H84" s="513"/>
      <c r="I84" s="513"/>
      <c r="J84" s="513"/>
      <c r="K84" s="513"/>
      <c r="L84" s="513"/>
      <c r="M84" s="545"/>
    </row>
    <row r="85" s="3" customFormat="1" ht="24" customHeight="1" spans="1:13">
      <c r="A85" s="512"/>
      <c r="B85" s="512"/>
      <c r="C85" s="513"/>
      <c r="D85" s="513"/>
      <c r="E85" s="513"/>
      <c r="F85" s="513" t="s">
        <v>343</v>
      </c>
      <c r="G85" s="574"/>
      <c r="H85" s="575"/>
      <c r="I85" s="543"/>
      <c r="J85" s="513"/>
      <c r="K85" s="513"/>
      <c r="L85" s="513"/>
      <c r="M85" s="545"/>
    </row>
    <row r="86" s="3" customFormat="1" ht="15" customHeight="1" spans="1:13">
      <c r="A86" s="18"/>
      <c r="B86" s="18"/>
      <c r="C86" s="18"/>
      <c r="D86" s="18"/>
      <c r="E86" s="18"/>
      <c r="F86" s="18"/>
      <c r="G86" s="18"/>
      <c r="H86" s="18"/>
      <c r="I86" s="18"/>
      <c r="J86" s="18"/>
      <c r="K86" s="18"/>
      <c r="L86" s="18"/>
      <c r="M86" s="545"/>
    </row>
    <row r="87" s="3" customFormat="1" ht="21" customHeight="1" spans="1:13">
      <c r="A87" s="73" t="s">
        <v>344</v>
      </c>
      <c r="B87" s="74"/>
      <c r="C87" s="74"/>
      <c r="D87" s="74"/>
      <c r="E87" s="74"/>
      <c r="F87" s="74"/>
      <c r="G87" s="74"/>
      <c r="H87" s="74"/>
      <c r="I87" s="74"/>
      <c r="J87" s="74"/>
      <c r="K87" s="74"/>
      <c r="L87" s="428"/>
      <c r="M87" s="545"/>
    </row>
    <row r="88" s="3" customFormat="1" ht="15" customHeight="1" spans="1:13">
      <c r="A88" s="600" t="s">
        <v>345</v>
      </c>
      <c r="B88" s="194"/>
      <c r="C88" s="194"/>
      <c r="D88" s="194"/>
      <c r="E88" s="194"/>
      <c r="F88" s="194"/>
      <c r="G88" s="194"/>
      <c r="H88" s="194"/>
      <c r="I88" s="194"/>
      <c r="J88" s="194"/>
      <c r="K88" s="194"/>
      <c r="L88" s="607"/>
      <c r="M88" s="545"/>
    </row>
    <row r="89" s="3" customFormat="1" ht="15" customHeight="1" spans="1:13">
      <c r="A89" s="600" t="s">
        <v>346</v>
      </c>
      <c r="B89" s="194"/>
      <c r="C89" s="194"/>
      <c r="D89" s="194"/>
      <c r="E89" s="194"/>
      <c r="F89" s="194"/>
      <c r="G89" s="194"/>
      <c r="H89" s="194"/>
      <c r="I89" s="194"/>
      <c r="J89" s="194"/>
      <c r="K89" s="194"/>
      <c r="L89" s="607"/>
      <c r="M89" s="545"/>
    </row>
    <row r="90" s="3" customFormat="1" ht="15" customHeight="1" spans="1:13">
      <c r="A90" s="600" t="s">
        <v>347</v>
      </c>
      <c r="B90" s="194"/>
      <c r="C90" s="194"/>
      <c r="D90" s="194"/>
      <c r="E90" s="194"/>
      <c r="F90" s="194"/>
      <c r="G90" s="194"/>
      <c r="H90" s="194"/>
      <c r="I90" s="194"/>
      <c r="J90" s="194"/>
      <c r="K90" s="194"/>
      <c r="L90" s="607"/>
      <c r="M90" s="545"/>
    </row>
    <row r="91" s="3" customFormat="1" ht="25.5" customHeight="1" spans="1:13">
      <c r="A91" s="600" t="s">
        <v>348</v>
      </c>
      <c r="B91" s="194"/>
      <c r="C91" s="194"/>
      <c r="D91" s="194"/>
      <c r="E91" s="194"/>
      <c r="F91" s="194"/>
      <c r="G91" s="194"/>
      <c r="H91" s="194"/>
      <c r="I91" s="194"/>
      <c r="J91" s="194"/>
      <c r="K91" s="194"/>
      <c r="L91" s="607"/>
      <c r="M91" s="545"/>
    </row>
    <row r="92" s="3" customFormat="1" ht="15" customHeight="1" spans="1:13">
      <c r="A92" s="601" t="s">
        <v>349</v>
      </c>
      <c r="B92" s="195"/>
      <c r="C92" s="195"/>
      <c r="D92" s="195"/>
      <c r="E92" s="195"/>
      <c r="F92" s="195"/>
      <c r="G92" s="195"/>
      <c r="H92" s="195"/>
      <c r="I92" s="195"/>
      <c r="J92" s="195"/>
      <c r="K92" s="195"/>
      <c r="L92" s="608"/>
      <c r="M92" s="545"/>
    </row>
    <row r="93" s="3" customFormat="1" ht="30" customHeight="1" spans="1:13">
      <c r="A93" s="601" t="s">
        <v>350</v>
      </c>
      <c r="B93" s="195"/>
      <c r="C93" s="195"/>
      <c r="D93" s="195"/>
      <c r="E93" s="195"/>
      <c r="F93" s="195"/>
      <c r="G93" s="195"/>
      <c r="H93" s="195"/>
      <c r="I93" s="195"/>
      <c r="J93" s="195"/>
      <c r="K93" s="195"/>
      <c r="L93" s="608"/>
      <c r="M93" s="545"/>
    </row>
    <row r="94" s="3" customFormat="1" ht="15" customHeight="1" spans="1:13">
      <c r="A94" s="601" t="s">
        <v>351</v>
      </c>
      <c r="B94" s="195"/>
      <c r="C94" s="195"/>
      <c r="D94" s="195"/>
      <c r="E94" s="195"/>
      <c r="F94" s="195"/>
      <c r="G94" s="195"/>
      <c r="H94" s="195"/>
      <c r="I94" s="195"/>
      <c r="J94" s="195"/>
      <c r="K94" s="195"/>
      <c r="L94" s="608"/>
      <c r="M94" s="545"/>
    </row>
    <row r="95" s="3" customFormat="1" ht="45" customHeight="1" spans="1:13">
      <c r="A95" s="601" t="s">
        <v>352</v>
      </c>
      <c r="B95" s="195"/>
      <c r="C95" s="195"/>
      <c r="D95" s="195"/>
      <c r="E95" s="195"/>
      <c r="F95" s="195"/>
      <c r="G95" s="195"/>
      <c r="H95" s="195"/>
      <c r="I95" s="195"/>
      <c r="J95" s="195"/>
      <c r="K95" s="195"/>
      <c r="L95" s="608"/>
      <c r="M95" s="545"/>
    </row>
    <row r="96" s="3" customFormat="1" ht="15" customHeight="1" spans="1:13">
      <c r="A96" s="600" t="s">
        <v>353</v>
      </c>
      <c r="B96" s="194"/>
      <c r="C96" s="194"/>
      <c r="D96" s="194"/>
      <c r="E96" s="194"/>
      <c r="F96" s="194"/>
      <c r="G96" s="194"/>
      <c r="H96" s="194"/>
      <c r="I96" s="194"/>
      <c r="J96" s="194"/>
      <c r="K96" s="194"/>
      <c r="L96" s="607"/>
      <c r="M96" s="545"/>
    </row>
    <row r="97" s="3" customFormat="1" ht="15" customHeight="1" spans="1:13">
      <c r="A97" s="602" t="s">
        <v>354</v>
      </c>
      <c r="B97" s="603"/>
      <c r="C97" s="603"/>
      <c r="D97" s="603"/>
      <c r="E97" s="603"/>
      <c r="F97" s="603"/>
      <c r="G97" s="603"/>
      <c r="H97" s="603"/>
      <c r="I97" s="603"/>
      <c r="J97" s="603"/>
      <c r="K97" s="603"/>
      <c r="L97" s="609"/>
      <c r="M97" s="545"/>
    </row>
    <row r="98" s="3" customFormat="1" ht="15" customHeight="1" spans="1:13">
      <c r="A98" s="600" t="s">
        <v>355</v>
      </c>
      <c r="B98" s="194"/>
      <c r="C98" s="194"/>
      <c r="D98" s="194"/>
      <c r="E98" s="194"/>
      <c r="F98" s="194"/>
      <c r="G98" s="194"/>
      <c r="H98" s="194"/>
      <c r="I98" s="194"/>
      <c r="J98" s="194"/>
      <c r="K98" s="194"/>
      <c r="L98" s="607"/>
      <c r="M98" s="545"/>
    </row>
    <row r="99" s="3" customFormat="1" ht="30" customHeight="1" spans="1:13">
      <c r="A99" s="600" t="s">
        <v>356</v>
      </c>
      <c r="B99" s="194"/>
      <c r="C99" s="194"/>
      <c r="D99" s="194"/>
      <c r="E99" s="194"/>
      <c r="F99" s="194"/>
      <c r="G99" s="194"/>
      <c r="H99" s="194"/>
      <c r="I99" s="194"/>
      <c r="J99" s="194"/>
      <c r="K99" s="194"/>
      <c r="L99" s="607"/>
      <c r="M99" s="545"/>
    </row>
    <row r="100" s="3" customFormat="1" ht="30" customHeight="1" spans="1:13">
      <c r="A100" s="600" t="s">
        <v>357</v>
      </c>
      <c r="B100" s="194"/>
      <c r="C100" s="194"/>
      <c r="D100" s="194"/>
      <c r="E100" s="194"/>
      <c r="F100" s="194"/>
      <c r="G100" s="194"/>
      <c r="H100" s="194"/>
      <c r="I100" s="194"/>
      <c r="J100" s="194"/>
      <c r="K100" s="194"/>
      <c r="L100" s="607"/>
      <c r="M100" s="545"/>
    </row>
    <row r="101" s="3" customFormat="1" ht="30" customHeight="1" spans="1:13">
      <c r="A101" s="601" t="s">
        <v>358</v>
      </c>
      <c r="B101" s="195"/>
      <c r="C101" s="195"/>
      <c r="D101" s="195"/>
      <c r="E101" s="195"/>
      <c r="F101" s="195"/>
      <c r="G101" s="195"/>
      <c r="H101" s="195"/>
      <c r="I101" s="195"/>
      <c r="J101" s="195"/>
      <c r="K101" s="195"/>
      <c r="L101" s="608"/>
      <c r="M101" s="545"/>
    </row>
    <row r="102" s="3" customFormat="1" ht="15" customHeight="1" spans="1:13">
      <c r="A102" s="601" t="s">
        <v>359</v>
      </c>
      <c r="B102" s="195"/>
      <c r="C102" s="195"/>
      <c r="D102" s="195"/>
      <c r="E102" s="195"/>
      <c r="F102" s="195"/>
      <c r="G102" s="195"/>
      <c r="H102" s="195"/>
      <c r="I102" s="195"/>
      <c r="J102" s="195"/>
      <c r="K102" s="195"/>
      <c r="L102" s="608"/>
      <c r="M102" s="545"/>
    </row>
    <row r="103" s="3" customFormat="1" ht="24" customHeight="1" spans="1:13">
      <c r="A103" s="601" t="s">
        <v>360</v>
      </c>
      <c r="B103" s="195"/>
      <c r="C103" s="195"/>
      <c r="D103" s="195"/>
      <c r="E103" s="195"/>
      <c r="F103" s="195"/>
      <c r="G103" s="195"/>
      <c r="H103" s="195"/>
      <c r="I103" s="195"/>
      <c r="J103" s="195"/>
      <c r="K103" s="195"/>
      <c r="L103" s="608"/>
      <c r="M103" s="545"/>
    </row>
    <row r="104" s="3" customFormat="1" ht="15" customHeight="1" spans="1:13">
      <c r="A104" s="601" t="s">
        <v>361</v>
      </c>
      <c r="B104" s="195"/>
      <c r="C104" s="195"/>
      <c r="D104" s="195"/>
      <c r="E104" s="195"/>
      <c r="F104" s="195"/>
      <c r="G104" s="195"/>
      <c r="H104" s="195"/>
      <c r="I104" s="195"/>
      <c r="J104" s="195"/>
      <c r="K104" s="195"/>
      <c r="L104" s="608"/>
      <c r="M104" s="545"/>
    </row>
    <row r="105" s="3" customFormat="1" ht="15" customHeight="1" spans="1:13">
      <c r="A105" s="601" t="s">
        <v>362</v>
      </c>
      <c r="B105" s="195"/>
      <c r="C105" s="195"/>
      <c r="D105" s="195"/>
      <c r="E105" s="195"/>
      <c r="F105" s="195"/>
      <c r="G105" s="195"/>
      <c r="H105" s="195"/>
      <c r="I105" s="195"/>
      <c r="J105" s="195"/>
      <c r="K105" s="195"/>
      <c r="L105" s="608"/>
      <c r="M105" s="545"/>
    </row>
    <row r="106" s="3" customFormat="1" ht="16.8" spans="1:13">
      <c r="A106" s="604" t="s">
        <v>363</v>
      </c>
      <c r="B106" s="604"/>
      <c r="C106" s="604"/>
      <c r="D106" s="604"/>
      <c r="E106" s="604"/>
      <c r="F106" s="604"/>
      <c r="G106" s="604"/>
      <c r="H106" s="604"/>
      <c r="I106" s="604"/>
      <c r="J106" s="604"/>
      <c r="K106" s="604"/>
      <c r="L106" s="610"/>
      <c r="M106" s="545"/>
    </row>
    <row r="107" s="3" customFormat="1" ht="15" customHeight="1" spans="1:13">
      <c r="A107" s="604"/>
      <c r="B107" s="604"/>
      <c r="C107" s="604"/>
      <c r="D107" s="604"/>
      <c r="E107" s="604"/>
      <c r="F107" s="604"/>
      <c r="G107" s="604"/>
      <c r="H107" s="604"/>
      <c r="I107" s="604"/>
      <c r="J107" s="604"/>
      <c r="K107" s="604"/>
      <c r="L107" s="610"/>
      <c r="M107" s="545"/>
    </row>
    <row r="108" ht="15" customHeight="1" spans="1:13">
      <c r="A108" s="312" t="s">
        <v>242</v>
      </c>
      <c r="B108" s="313"/>
      <c r="C108" s="313"/>
      <c r="D108" s="313"/>
      <c r="E108" s="313"/>
      <c r="F108" s="313"/>
      <c r="G108" s="313"/>
      <c r="H108" s="313"/>
      <c r="I108" s="313"/>
      <c r="J108" s="313"/>
      <c r="K108" s="313"/>
      <c r="L108" s="348"/>
      <c r="M108" s="545"/>
    </row>
    <row r="109" s="3" customFormat="1" ht="15" customHeight="1" spans="1:13">
      <c r="A109" s="422"/>
      <c r="B109" s="423"/>
      <c r="C109" s="423"/>
      <c r="D109" s="423"/>
      <c r="E109" s="423"/>
      <c r="F109" s="423"/>
      <c r="G109" s="423"/>
      <c r="H109" s="423"/>
      <c r="I109" s="423"/>
      <c r="J109" s="423"/>
      <c r="K109" s="423"/>
      <c r="L109" s="433"/>
      <c r="M109" s="545"/>
    </row>
    <row r="110" ht="35.25" customHeight="1" spans="1:13">
      <c r="A110" s="159" t="s">
        <v>224</v>
      </c>
      <c r="B110" s="160"/>
      <c r="C110" s="160"/>
      <c r="D110" s="160"/>
      <c r="E110" s="160"/>
      <c r="F110" s="160"/>
      <c r="G110" s="160"/>
      <c r="H110" s="160"/>
      <c r="I110" s="160"/>
      <c r="J110" s="160"/>
      <c r="K110" s="160"/>
      <c r="L110" s="160"/>
      <c r="M110" s="545"/>
    </row>
    <row r="111" ht="22.5" customHeight="1" spans="1:13">
      <c r="A111" s="161" t="s">
        <v>225</v>
      </c>
      <c r="B111" s="161"/>
      <c r="C111" s="161"/>
      <c r="D111" s="161"/>
      <c r="E111" s="161"/>
      <c r="F111" s="161"/>
      <c r="G111" s="161"/>
      <c r="H111" s="161"/>
      <c r="I111" s="161"/>
      <c r="J111" s="161"/>
      <c r="K111" s="161"/>
      <c r="L111" s="161"/>
      <c r="M111" s="545"/>
    </row>
    <row r="112" ht="18.35" spans="1:13">
      <c r="A112" s="162" t="s">
        <v>226</v>
      </c>
      <c r="B112" s="163"/>
      <c r="C112" s="163"/>
      <c r="D112" s="163"/>
      <c r="E112" s="163"/>
      <c r="F112" s="163"/>
      <c r="G112" s="163"/>
      <c r="H112" s="163"/>
      <c r="I112" s="163"/>
      <c r="J112" s="163"/>
      <c r="K112" s="163"/>
      <c r="L112" s="163"/>
      <c r="M112" s="577"/>
    </row>
  </sheetData>
  <sheetProtection algorithmName="SHA-512" hashValue="Lzz4WVwGiHVGV/Sk4GRzPI+isQUARZv2Qsie6VUbG7Rr0dHuCmKncLc1K23Egi+NcQtNrztzsrnr6ZU7sPwsSg==" saltValue="nGnDKhbJkxjmqrVusQ4Wiw==" spinCount="100000" sheet="1" objects="1" scenarios="1"/>
  <mergeCells count="109">
    <mergeCell ref="E3:J3"/>
    <mergeCell ref="E4:J4"/>
    <mergeCell ref="A5:M5"/>
    <mergeCell ref="H6:I6"/>
    <mergeCell ref="J6:L6"/>
    <mergeCell ref="A7:L7"/>
    <mergeCell ref="D8:H8"/>
    <mergeCell ref="K8:L8"/>
    <mergeCell ref="D9:H9"/>
    <mergeCell ref="D10:H10"/>
    <mergeCell ref="D11:H11"/>
    <mergeCell ref="J11:L11"/>
    <mergeCell ref="D12:H12"/>
    <mergeCell ref="J12:L12"/>
    <mergeCell ref="D13:H13"/>
    <mergeCell ref="J13:L13"/>
    <mergeCell ref="D14:H14"/>
    <mergeCell ref="J14:L14"/>
    <mergeCell ref="D15:H15"/>
    <mergeCell ref="J15:L15"/>
    <mergeCell ref="A17:L17"/>
    <mergeCell ref="A18:K18"/>
    <mergeCell ref="A20:L20"/>
    <mergeCell ref="H21:L21"/>
    <mergeCell ref="K22:L22"/>
    <mergeCell ref="B23:F23"/>
    <mergeCell ref="A25:L25"/>
    <mergeCell ref="A26:L26"/>
    <mergeCell ref="B30:C30"/>
    <mergeCell ref="H30:L30"/>
    <mergeCell ref="I32:L32"/>
    <mergeCell ref="I33:L33"/>
    <mergeCell ref="I36:L36"/>
    <mergeCell ref="I37:L37"/>
    <mergeCell ref="A39:L39"/>
    <mergeCell ref="B44:K44"/>
    <mergeCell ref="B45:G45"/>
    <mergeCell ref="H45:I45"/>
    <mergeCell ref="B46:G46"/>
    <mergeCell ref="H46:I46"/>
    <mergeCell ref="B47:K47"/>
    <mergeCell ref="B48:G48"/>
    <mergeCell ref="H48:I48"/>
    <mergeCell ref="B49:K49"/>
    <mergeCell ref="B50:G50"/>
    <mergeCell ref="H50:I50"/>
    <mergeCell ref="B51:G51"/>
    <mergeCell ref="B52:G52"/>
    <mergeCell ref="B53:G53"/>
    <mergeCell ref="B54:G54"/>
    <mergeCell ref="B55:G55"/>
    <mergeCell ref="H55:I55"/>
    <mergeCell ref="B56:K56"/>
    <mergeCell ref="B57:G57"/>
    <mergeCell ref="B58:G58"/>
    <mergeCell ref="B59:G59"/>
    <mergeCell ref="B60:G60"/>
    <mergeCell ref="B61:G61"/>
    <mergeCell ref="B62:G62"/>
    <mergeCell ref="J63:K63"/>
    <mergeCell ref="J64:K64"/>
    <mergeCell ref="J65:K65"/>
    <mergeCell ref="A66:L66"/>
    <mergeCell ref="A67:K67"/>
    <mergeCell ref="A68:L68"/>
    <mergeCell ref="A69:L69"/>
    <mergeCell ref="F71:G71"/>
    <mergeCell ref="H71:I71"/>
    <mergeCell ref="G83:H83"/>
    <mergeCell ref="F85:G85"/>
    <mergeCell ref="H85:I85"/>
    <mergeCell ref="A87:K87"/>
    <mergeCell ref="A88:L88"/>
    <mergeCell ref="A89:L89"/>
    <mergeCell ref="A90:L90"/>
    <mergeCell ref="A91:L91"/>
    <mergeCell ref="A92:L92"/>
    <mergeCell ref="A93:L93"/>
    <mergeCell ref="A94:L94"/>
    <mergeCell ref="A95:L95"/>
    <mergeCell ref="A96:L96"/>
    <mergeCell ref="A97:L97"/>
    <mergeCell ref="A98:L98"/>
    <mergeCell ref="A99:L99"/>
    <mergeCell ref="A100:L100"/>
    <mergeCell ref="A101:L101"/>
    <mergeCell ref="A102:L102"/>
    <mergeCell ref="A103:L103"/>
    <mergeCell ref="A104:L104"/>
    <mergeCell ref="A105:L105"/>
    <mergeCell ref="A106:L106"/>
    <mergeCell ref="A108:L108"/>
    <mergeCell ref="A109:L109"/>
    <mergeCell ref="A110:L110"/>
    <mergeCell ref="A111:L111"/>
    <mergeCell ref="A112:L112"/>
    <mergeCell ref="C78:C79"/>
    <mergeCell ref="D78:D79"/>
    <mergeCell ref="G28:G29"/>
    <mergeCell ref="K78:K79"/>
    <mergeCell ref="L78:L79"/>
    <mergeCell ref="M6:M112"/>
    <mergeCell ref="K9:L10"/>
    <mergeCell ref="K2:M3"/>
    <mergeCell ref="A40:L42"/>
    <mergeCell ref="H28:L29"/>
    <mergeCell ref="H51:I54"/>
    <mergeCell ref="H57:I62"/>
    <mergeCell ref="B64:G65"/>
  </mergeCells>
  <printOptions horizontalCentered="1"/>
  <pageMargins left="0.393700787401575" right="0.393700787401575" top="0.393700787401575" bottom="1.18110236220472" header="0.118110236220472" footer="0"/>
  <pageSetup paperSize="1" scale="70" fitToHeight="5"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E32963"/>
    <pageSetUpPr fitToPage="1"/>
  </sheetPr>
  <dimension ref="A1:M93"/>
  <sheetViews>
    <sheetView showGridLines="0" workbookViewId="0">
      <selection activeCell="J6" sqref="J6:L6"/>
    </sheetView>
  </sheetViews>
  <sheetFormatPr defaultColWidth="11" defaultRowHeight="13.6"/>
  <cols>
    <col min="1" max="3" width="9.28571428571429" style="4" customWidth="1"/>
    <col min="4" max="4" width="11" style="4" customWidth="1"/>
    <col min="5" max="9" width="11.4285714285714" style="4" customWidth="1"/>
    <col min="10" max="10" width="9.57142857142857" style="4" customWidth="1"/>
    <col min="11" max="11" width="10.2857142857143" style="4" customWidth="1"/>
    <col min="12" max="12" width="14.2857142857143" style="4" customWidth="1"/>
    <col min="13" max="13" width="7.71428571428571" style="4" customWidth="1"/>
    <col min="14" max="16384" width="11.4285714285714" style="4"/>
  </cols>
  <sheetData>
    <row r="1" s="1" customFormat="1" ht="57.95" customHeight="1" spans="1:13">
      <c r="A1" s="5"/>
      <c r="B1" s="5"/>
      <c r="C1" s="5"/>
      <c r="D1" s="79"/>
      <c r="E1" s="79"/>
      <c r="F1" s="79"/>
      <c r="G1" s="79"/>
      <c r="H1" s="79"/>
      <c r="I1" s="79"/>
      <c r="J1" s="79"/>
      <c r="K1" s="79"/>
      <c r="L1" s="79"/>
      <c r="M1" s="79"/>
    </row>
    <row r="2" s="1" customFormat="1" ht="15" customHeight="1" spans="1:13">
      <c r="A2" s="4"/>
      <c r="B2" s="4"/>
      <c r="C2" s="4"/>
      <c r="D2" s="4"/>
      <c r="E2" s="80"/>
      <c r="F2" s="81"/>
      <c r="G2" s="81"/>
      <c r="H2" s="81"/>
      <c r="I2" s="81"/>
      <c r="J2" s="81"/>
      <c r="K2" s="105"/>
      <c r="L2" s="105"/>
      <c r="M2" s="105"/>
    </row>
    <row r="3" s="1" customFormat="1" ht="15" customHeight="1" spans="1:13">
      <c r="A3" s="4"/>
      <c r="B3" s="4"/>
      <c r="C3" s="4"/>
      <c r="D3" s="82"/>
      <c r="E3" s="83" t="s">
        <v>364</v>
      </c>
      <c r="F3" s="83"/>
      <c r="G3" s="83"/>
      <c r="H3" s="83"/>
      <c r="I3" s="83"/>
      <c r="J3" s="83"/>
      <c r="K3" s="105"/>
      <c r="L3" s="105"/>
      <c r="M3" s="105"/>
    </row>
    <row r="4" s="1" customFormat="1" ht="30" customHeight="1" spans="1:13">
      <c r="A4" s="4"/>
      <c r="B4" s="4"/>
      <c r="C4" s="4"/>
      <c r="D4" s="4"/>
      <c r="E4" s="84" t="s">
        <v>311</v>
      </c>
      <c r="F4" s="84"/>
      <c r="G4" s="84"/>
      <c r="H4" s="84"/>
      <c r="I4" s="84"/>
      <c r="J4" s="84"/>
      <c r="K4" s="80"/>
      <c r="L4" s="137"/>
      <c r="M4" s="4"/>
    </row>
    <row r="5" s="1" customFormat="1" ht="36.75" customHeight="1" spans="1:13">
      <c r="A5" s="6" t="s">
        <v>17</v>
      </c>
      <c r="B5" s="7"/>
      <c r="C5" s="7"/>
      <c r="D5" s="7"/>
      <c r="E5" s="7"/>
      <c r="F5" s="7"/>
      <c r="G5" s="7"/>
      <c r="H5" s="7"/>
      <c r="I5" s="7"/>
      <c r="J5" s="7"/>
      <c r="K5" s="7"/>
      <c r="L5" s="7"/>
      <c r="M5" s="138"/>
    </row>
    <row r="6" s="1" customFormat="1" ht="12.75" customHeight="1" spans="1:13">
      <c r="A6" s="491" t="s">
        <v>18</v>
      </c>
      <c r="B6" s="492" t="str">
        <f>+'DATOS MAESTROS'!B3</f>
        <v>GLASSTECH MEXICO 2025</v>
      </c>
      <c r="C6" s="493"/>
      <c r="D6" s="493"/>
      <c r="E6" s="493"/>
      <c r="F6" s="493"/>
      <c r="G6" s="514"/>
      <c r="H6" s="515" t="s">
        <v>19</v>
      </c>
      <c r="I6" s="525"/>
      <c r="J6" s="526" t="str">
        <f>+'DATOS MAESTROS'!B4</f>
        <v>16 al 18 de julio 2025</v>
      </c>
      <c r="K6" s="527"/>
      <c r="L6" s="527"/>
      <c r="M6" s="544" t="s">
        <v>263</v>
      </c>
    </row>
    <row r="7" s="1" customFormat="1" ht="17.55" spans="1:13">
      <c r="A7" s="178" t="s">
        <v>21</v>
      </c>
      <c r="B7" s="179"/>
      <c r="C7" s="179"/>
      <c r="D7" s="179"/>
      <c r="E7" s="179"/>
      <c r="F7" s="179"/>
      <c r="G7" s="179"/>
      <c r="H7" s="179"/>
      <c r="I7" s="179"/>
      <c r="J7" s="179"/>
      <c r="K7" s="179"/>
      <c r="L7" s="179"/>
      <c r="M7" s="545"/>
    </row>
    <row r="8" s="1" customFormat="1" ht="15.95" spans="1:13">
      <c r="A8" s="180" t="s">
        <v>22</v>
      </c>
      <c r="B8" s="181"/>
      <c r="C8" s="181"/>
      <c r="D8" s="182"/>
      <c r="E8" s="182"/>
      <c r="F8" s="182"/>
      <c r="G8" s="182"/>
      <c r="H8" s="182"/>
      <c r="I8" s="186"/>
      <c r="J8" s="186"/>
      <c r="K8" s="259" t="s">
        <v>23</v>
      </c>
      <c r="L8" s="260"/>
      <c r="M8" s="545"/>
    </row>
    <row r="9" s="1" customFormat="1" ht="12.75" customHeight="1" spans="1:13">
      <c r="A9" s="183" t="s">
        <v>24</v>
      </c>
      <c r="B9" s="184"/>
      <c r="C9" s="184"/>
      <c r="D9" s="185"/>
      <c r="E9" s="185"/>
      <c r="F9" s="185"/>
      <c r="G9" s="185"/>
      <c r="H9" s="185"/>
      <c r="I9" s="186"/>
      <c r="J9" s="186"/>
      <c r="K9" s="261"/>
      <c r="L9" s="262"/>
      <c r="M9" s="545"/>
    </row>
    <row r="10" s="1" customFormat="1" ht="13.5" customHeight="1" spans="1:13">
      <c r="A10" s="183" t="s">
        <v>25</v>
      </c>
      <c r="B10" s="184"/>
      <c r="C10" s="184"/>
      <c r="D10" s="185"/>
      <c r="E10" s="185"/>
      <c r="F10" s="185"/>
      <c r="G10" s="185"/>
      <c r="H10" s="185"/>
      <c r="I10" s="186"/>
      <c r="J10" s="186"/>
      <c r="K10" s="263"/>
      <c r="L10" s="264"/>
      <c r="M10" s="545"/>
    </row>
    <row r="11" s="1" customFormat="1" ht="15.2" spans="1:13">
      <c r="A11" s="183" t="s">
        <v>26</v>
      </c>
      <c r="B11" s="184"/>
      <c r="C11" s="184"/>
      <c r="D11" s="185"/>
      <c r="E11" s="185"/>
      <c r="F11" s="185"/>
      <c r="G11" s="185"/>
      <c r="H11" s="185"/>
      <c r="I11" s="265" t="s">
        <v>27</v>
      </c>
      <c r="J11" s="266"/>
      <c r="K11" s="266"/>
      <c r="L11" s="266"/>
      <c r="M11" s="545"/>
    </row>
    <row r="12" s="1" customFormat="1" ht="15.2" spans="1:13">
      <c r="A12" s="183" t="s">
        <v>28</v>
      </c>
      <c r="B12" s="184"/>
      <c r="C12" s="184"/>
      <c r="D12" s="185"/>
      <c r="E12" s="185"/>
      <c r="F12" s="185"/>
      <c r="G12" s="185"/>
      <c r="H12" s="185"/>
      <c r="I12" s="265" t="s">
        <v>29</v>
      </c>
      <c r="J12" s="266"/>
      <c r="K12" s="266"/>
      <c r="L12" s="266"/>
      <c r="M12" s="545"/>
    </row>
    <row r="13" s="1" customFormat="1" ht="15.2" spans="1:13">
      <c r="A13" s="183" t="s">
        <v>30</v>
      </c>
      <c r="B13" s="184"/>
      <c r="C13" s="184"/>
      <c r="D13" s="185"/>
      <c r="E13" s="185"/>
      <c r="F13" s="185"/>
      <c r="G13" s="185"/>
      <c r="H13" s="185"/>
      <c r="I13" s="265" t="s">
        <v>31</v>
      </c>
      <c r="J13" s="266"/>
      <c r="K13" s="266"/>
      <c r="L13" s="266"/>
      <c r="M13" s="545"/>
    </row>
    <row r="14" s="1" customFormat="1" ht="15.2" spans="1:13">
      <c r="A14" s="183" t="s">
        <v>32</v>
      </c>
      <c r="B14" s="184"/>
      <c r="C14" s="184"/>
      <c r="D14" s="185"/>
      <c r="E14" s="185"/>
      <c r="F14" s="185"/>
      <c r="G14" s="185"/>
      <c r="H14" s="185"/>
      <c r="I14" s="265" t="s">
        <v>33</v>
      </c>
      <c r="J14" s="266"/>
      <c r="K14" s="266"/>
      <c r="L14" s="266"/>
      <c r="M14" s="545"/>
    </row>
    <row r="15" s="1" customFormat="1" ht="15.2" spans="1:13">
      <c r="A15" s="183" t="s">
        <v>34</v>
      </c>
      <c r="B15" s="184"/>
      <c r="C15" s="184"/>
      <c r="D15" s="185"/>
      <c r="E15" s="185"/>
      <c r="F15" s="185"/>
      <c r="G15" s="185"/>
      <c r="H15" s="185"/>
      <c r="I15" s="267" t="s">
        <v>35</v>
      </c>
      <c r="J15" s="266"/>
      <c r="K15" s="266"/>
      <c r="L15" s="266"/>
      <c r="M15" s="545"/>
    </row>
    <row r="16" s="1" customFormat="1" ht="15.2" spans="1:13">
      <c r="A16" s="32"/>
      <c r="B16" s="18"/>
      <c r="C16" s="18"/>
      <c r="D16" s="26"/>
      <c r="E16" s="26"/>
      <c r="F16" s="26"/>
      <c r="G16" s="26"/>
      <c r="H16" s="26"/>
      <c r="I16" s="18"/>
      <c r="J16" s="18"/>
      <c r="K16" s="18"/>
      <c r="L16" s="26"/>
      <c r="M16" s="545"/>
    </row>
    <row r="17" s="1" customFormat="1" ht="16.8" spans="1:13">
      <c r="A17" s="19" t="s">
        <v>36</v>
      </c>
      <c r="B17" s="20"/>
      <c r="C17" s="20"/>
      <c r="D17" s="20"/>
      <c r="E17" s="20"/>
      <c r="F17" s="20"/>
      <c r="G17" s="20"/>
      <c r="H17" s="20"/>
      <c r="I17" s="20"/>
      <c r="J17" s="20"/>
      <c r="K17" s="20"/>
      <c r="L17" s="20"/>
      <c r="M17" s="545"/>
    </row>
    <row r="18" s="1" customFormat="1" ht="16.8" spans="1:13">
      <c r="A18" s="367" t="s">
        <v>264</v>
      </c>
      <c r="B18" s="494"/>
      <c r="C18" s="494"/>
      <c r="D18" s="494"/>
      <c r="E18" s="494"/>
      <c r="F18" s="494"/>
      <c r="G18" s="494"/>
      <c r="H18" s="494"/>
      <c r="I18" s="494"/>
      <c r="J18" s="494"/>
      <c r="K18" s="144"/>
      <c r="L18" s="271">
        <f>+'DATOS MAESTROS'!B5</f>
        <v>45832</v>
      </c>
      <c r="M18" s="545"/>
    </row>
    <row r="19" s="1" customFormat="1" ht="16.8" spans="1:13">
      <c r="A19" s="367"/>
      <c r="B19" s="494"/>
      <c r="C19" s="494"/>
      <c r="D19" s="494"/>
      <c r="E19" s="494"/>
      <c r="F19" s="494"/>
      <c r="G19" s="494"/>
      <c r="H19" s="494"/>
      <c r="I19" s="494"/>
      <c r="J19" s="494"/>
      <c r="K19" s="144"/>
      <c r="L19" s="144"/>
      <c r="M19" s="545"/>
    </row>
    <row r="20" s="1" customFormat="1" ht="12.75" customHeight="1" spans="1:13">
      <c r="A20" s="187" t="s">
        <v>37</v>
      </c>
      <c r="B20" s="188"/>
      <c r="C20" s="188"/>
      <c r="D20" s="188"/>
      <c r="E20" s="188"/>
      <c r="F20" s="188"/>
      <c r="G20" s="188"/>
      <c r="H20" s="188"/>
      <c r="I20" s="188"/>
      <c r="J20" s="188"/>
      <c r="K20" s="188"/>
      <c r="L20" s="188"/>
      <c r="M20" s="545"/>
    </row>
    <row r="21" s="1" customFormat="1" ht="12.75" customHeight="1" spans="1:13">
      <c r="A21" s="192" t="s">
        <v>38</v>
      </c>
      <c r="B21" s="193" t="s">
        <v>39</v>
      </c>
      <c r="C21" s="193"/>
      <c r="D21" s="193"/>
      <c r="E21" s="193"/>
      <c r="F21" s="193"/>
      <c r="G21" s="198" t="s">
        <v>49</v>
      </c>
      <c r="H21" s="193" t="s">
        <v>50</v>
      </c>
      <c r="I21" s="193"/>
      <c r="J21" s="193"/>
      <c r="K21" s="193"/>
      <c r="L21" s="193"/>
      <c r="M21" s="545"/>
    </row>
    <row r="22" s="1" customFormat="1" ht="12.75" customHeight="1" spans="1:13">
      <c r="A22" s="192"/>
      <c r="B22" s="186" t="s">
        <v>41</v>
      </c>
      <c r="C22" s="186"/>
      <c r="D22" s="186">
        <f>+'DATOS MAESTROS'!B7</f>
        <v>1010071218</v>
      </c>
      <c r="E22" s="186"/>
      <c r="F22" s="245"/>
      <c r="G22" s="248" t="s">
        <v>42</v>
      </c>
      <c r="H22" s="186" t="s">
        <v>43</v>
      </c>
      <c r="I22" s="248"/>
      <c r="J22" s="248"/>
      <c r="K22" s="273"/>
      <c r="L22" s="528"/>
      <c r="M22" s="545"/>
    </row>
    <row r="23" s="1" customFormat="1" ht="12.75" customHeight="1" spans="1:13">
      <c r="A23" s="192" t="s">
        <v>246</v>
      </c>
      <c r="B23" s="194" t="s">
        <v>45</v>
      </c>
      <c r="C23" s="194"/>
      <c r="D23" s="195"/>
      <c r="E23" s="195"/>
      <c r="F23" s="195"/>
      <c r="G23" s="248" t="s">
        <v>46</v>
      </c>
      <c r="H23" s="186"/>
      <c r="I23" s="186"/>
      <c r="J23" s="275">
        <f>+'DATOS MAESTROS'!B6</f>
        <v>45847</v>
      </c>
      <c r="K23" s="276"/>
      <c r="L23" s="186"/>
      <c r="M23" s="545"/>
    </row>
    <row r="24" s="1" customFormat="1" ht="15.2" spans="1:13">
      <c r="A24" s="196"/>
      <c r="B24" s="197"/>
      <c r="C24" s="197"/>
      <c r="D24" s="198"/>
      <c r="E24" s="198"/>
      <c r="F24" s="198"/>
      <c r="G24" s="186"/>
      <c r="H24" s="186"/>
      <c r="I24" s="186"/>
      <c r="J24" s="276"/>
      <c r="K24" s="276"/>
      <c r="L24" s="186"/>
      <c r="M24" s="545"/>
    </row>
    <row r="25" s="1" customFormat="1" ht="16.8" spans="1:13">
      <c r="A25" s="19" t="s">
        <v>47</v>
      </c>
      <c r="B25" s="20"/>
      <c r="C25" s="20"/>
      <c r="D25" s="20"/>
      <c r="E25" s="20"/>
      <c r="F25" s="20"/>
      <c r="G25" s="20"/>
      <c r="H25" s="20"/>
      <c r="I25" s="20"/>
      <c r="J25" s="20"/>
      <c r="K25" s="20"/>
      <c r="L25" s="20"/>
      <c r="M25" s="545"/>
    </row>
    <row r="26" s="1" customFormat="1" ht="15.2" spans="1:13">
      <c r="A26" s="495" t="s">
        <v>48</v>
      </c>
      <c r="B26" s="428"/>
      <c r="C26" s="428"/>
      <c r="D26" s="428"/>
      <c r="E26" s="428"/>
      <c r="F26" s="428"/>
      <c r="G26" s="428"/>
      <c r="H26" s="428"/>
      <c r="I26" s="428"/>
      <c r="J26" s="428"/>
      <c r="K26" s="428"/>
      <c r="L26" s="428"/>
      <c r="M26" s="545"/>
    </row>
    <row r="27" s="1" customFormat="1" ht="12.75" customHeight="1" spans="1:13">
      <c r="A27" s="28" t="s">
        <v>49</v>
      </c>
      <c r="B27" s="26" t="s">
        <v>50</v>
      </c>
      <c r="C27" s="26"/>
      <c r="D27" s="26"/>
      <c r="E27" s="26"/>
      <c r="F27" s="26"/>
      <c r="G27" s="26"/>
      <c r="H27" s="17"/>
      <c r="I27" s="17"/>
      <c r="J27" s="26"/>
      <c r="K27" s="26"/>
      <c r="L27" s="26"/>
      <c r="M27" s="545"/>
    </row>
    <row r="28" s="1" customFormat="1" ht="12.75" customHeight="1" spans="1:13">
      <c r="A28" s="30"/>
      <c r="B28" s="24"/>
      <c r="C28" s="24"/>
      <c r="D28" s="93"/>
      <c r="E28" s="93"/>
      <c r="F28" s="18"/>
      <c r="G28" s="94" t="s">
        <v>51</v>
      </c>
      <c r="H28" s="117"/>
      <c r="I28" s="118"/>
      <c r="J28" s="118"/>
      <c r="K28" s="118"/>
      <c r="L28" s="118"/>
      <c r="M28" s="545"/>
    </row>
    <row r="29" s="1" customFormat="1" ht="12.75" customHeight="1" spans="1:13">
      <c r="A29" s="32"/>
      <c r="B29" s="18"/>
      <c r="C29" s="18"/>
      <c r="D29" s="26"/>
      <c r="E29" s="26"/>
      <c r="F29" s="26"/>
      <c r="G29" s="94"/>
      <c r="H29" s="119"/>
      <c r="I29" s="120"/>
      <c r="J29" s="120"/>
      <c r="K29" s="120"/>
      <c r="L29" s="120"/>
      <c r="M29" s="545"/>
    </row>
    <row r="30" s="1" customFormat="1" ht="12.75" customHeight="1" spans="1:13">
      <c r="A30" s="32"/>
      <c r="B30" s="33" t="s">
        <v>52</v>
      </c>
      <c r="C30" s="33"/>
      <c r="D30" s="26"/>
      <c r="E30" s="26"/>
      <c r="F30" s="26"/>
      <c r="G30" s="26"/>
      <c r="H30" s="121" t="s">
        <v>53</v>
      </c>
      <c r="I30" s="121"/>
      <c r="J30" s="121"/>
      <c r="K30" s="121"/>
      <c r="L30" s="121"/>
      <c r="M30" s="545"/>
    </row>
    <row r="31" s="1" customFormat="1" ht="15.95" spans="1:13">
      <c r="A31" s="32"/>
      <c r="B31" s="34" t="s">
        <v>54</v>
      </c>
      <c r="C31" s="35"/>
      <c r="E31" s="37" t="s">
        <v>55</v>
      </c>
      <c r="F31" s="95"/>
      <c r="G31" s="26"/>
      <c r="H31" s="121"/>
      <c r="I31" s="121"/>
      <c r="J31" s="121"/>
      <c r="K31" s="121"/>
      <c r="L31" s="121"/>
      <c r="M31" s="545"/>
    </row>
    <row r="32" s="1" customFormat="1" ht="13.5" customHeight="1" spans="1:13">
      <c r="A32" s="36"/>
      <c r="B32" s="37" t="s">
        <v>56</v>
      </c>
      <c r="C32" s="35"/>
      <c r="E32" s="37"/>
      <c r="F32" s="37"/>
      <c r="G32" s="17"/>
      <c r="H32" s="17"/>
      <c r="I32" s="122"/>
      <c r="J32" s="122"/>
      <c r="K32" s="122"/>
      <c r="L32" s="122"/>
      <c r="M32" s="545"/>
    </row>
    <row r="33" s="1" customFormat="1" ht="13.5" customHeight="1" spans="1:13">
      <c r="A33" s="36"/>
      <c r="B33" s="38" t="s">
        <v>57</v>
      </c>
      <c r="C33" s="35"/>
      <c r="E33" s="37" t="s">
        <v>58</v>
      </c>
      <c r="F33" s="95"/>
      <c r="G33" s="26"/>
      <c r="H33" s="26"/>
      <c r="I33" s="123" t="s">
        <v>59</v>
      </c>
      <c r="J33" s="123"/>
      <c r="K33" s="123"/>
      <c r="L33" s="123"/>
      <c r="M33" s="545"/>
    </row>
    <row r="34" s="1" customFormat="1" ht="15.2" spans="1:13">
      <c r="A34" s="36"/>
      <c r="G34" s="26"/>
      <c r="H34" s="26"/>
      <c r="I34" s="68"/>
      <c r="J34" s="68"/>
      <c r="K34" s="68"/>
      <c r="L34" s="68"/>
      <c r="M34" s="545"/>
    </row>
    <row r="35" s="1" customFormat="1" ht="15.2" spans="1:13">
      <c r="A35" s="36"/>
      <c r="B35" s="37"/>
      <c r="C35" s="18"/>
      <c r="E35" s="37"/>
      <c r="F35" s="37"/>
      <c r="G35" s="26"/>
      <c r="H35" s="26"/>
      <c r="I35" s="68"/>
      <c r="J35" s="68"/>
      <c r="K35" s="68"/>
      <c r="L35" s="68"/>
      <c r="M35" s="545"/>
    </row>
    <row r="36" s="1" customFormat="1" ht="12.75" customHeight="1" spans="1:13">
      <c r="A36" s="36"/>
      <c r="C36" s="18"/>
      <c r="G36" s="17"/>
      <c r="H36" s="17"/>
      <c r="I36" s="124"/>
      <c r="J36" s="124"/>
      <c r="K36" s="124"/>
      <c r="L36" s="124"/>
      <c r="M36" s="545"/>
    </row>
    <row r="37" s="1" customFormat="1" ht="12.75" customHeight="1" spans="1:13">
      <c r="A37" s="39"/>
      <c r="B37" s="18"/>
      <c r="C37" s="18"/>
      <c r="D37" s="96"/>
      <c r="E37" s="96"/>
      <c r="F37" s="96"/>
      <c r="G37" s="96"/>
      <c r="H37" s="96"/>
      <c r="I37" s="125" t="s">
        <v>60</v>
      </c>
      <c r="J37" s="123"/>
      <c r="K37" s="123"/>
      <c r="L37" s="123"/>
      <c r="M37" s="545"/>
    </row>
    <row r="38" s="1" customFormat="1" ht="15" customHeight="1" spans="1:13">
      <c r="A38" s="40" t="s">
        <v>61</v>
      </c>
      <c r="B38" s="27"/>
      <c r="C38" s="27"/>
      <c r="D38" s="91"/>
      <c r="E38" s="91"/>
      <c r="F38" s="91"/>
      <c r="G38" s="91"/>
      <c r="H38" s="91"/>
      <c r="I38" s="91"/>
      <c r="J38" s="91"/>
      <c r="K38" s="91"/>
      <c r="L38" s="91"/>
      <c r="M38" s="545"/>
    </row>
    <row r="39" s="1" customFormat="1" ht="24" customHeight="1" spans="1:13">
      <c r="A39" s="45" t="s">
        <v>230</v>
      </c>
      <c r="B39" s="46"/>
      <c r="C39" s="46"/>
      <c r="D39" s="46"/>
      <c r="E39" s="46"/>
      <c r="F39" s="46"/>
      <c r="G39" s="46"/>
      <c r="H39" s="46"/>
      <c r="I39" s="46"/>
      <c r="J39" s="46"/>
      <c r="K39" s="46"/>
      <c r="L39" s="46"/>
      <c r="M39" s="545"/>
    </row>
    <row r="40" s="1" customFormat="1" ht="19.5" customHeight="1" spans="1:13">
      <c r="A40" s="47"/>
      <c r="B40" s="48"/>
      <c r="C40" s="48"/>
      <c r="D40" s="48"/>
      <c r="E40" s="48"/>
      <c r="F40" s="48"/>
      <c r="G40" s="48"/>
      <c r="H40" s="48"/>
      <c r="I40" s="48"/>
      <c r="J40" s="48"/>
      <c r="K40" s="48"/>
      <c r="L40" s="48"/>
      <c r="M40" s="545"/>
    </row>
    <row r="41" s="1" customFormat="1" ht="18.75" customHeight="1" spans="1:13">
      <c r="A41" s="49"/>
      <c r="B41" s="50"/>
      <c r="C41" s="50"/>
      <c r="D41" s="50"/>
      <c r="E41" s="50"/>
      <c r="F41" s="50"/>
      <c r="G41" s="50"/>
      <c r="H41" s="50"/>
      <c r="I41" s="50"/>
      <c r="J41" s="50"/>
      <c r="K41" s="50"/>
      <c r="L41" s="50"/>
      <c r="M41" s="545"/>
    </row>
    <row r="42" ht="20.25" customHeight="1" spans="1:13">
      <c r="A42" s="362"/>
      <c r="B42" s="80"/>
      <c r="C42" s="80"/>
      <c r="D42" s="80"/>
      <c r="E42" s="80"/>
      <c r="F42" s="80"/>
      <c r="G42" s="80"/>
      <c r="H42" s="80"/>
      <c r="I42" s="80"/>
      <c r="J42" s="80"/>
      <c r="K42" s="80"/>
      <c r="L42" s="80"/>
      <c r="M42" s="545"/>
    </row>
    <row r="43" ht="13.7" customHeight="1" spans="1:13">
      <c r="A43" s="367"/>
      <c r="B43" s="496" t="s">
        <v>365</v>
      </c>
      <c r="C43" s="496"/>
      <c r="D43" s="496"/>
      <c r="E43" s="496"/>
      <c r="F43" s="496"/>
      <c r="G43" s="496"/>
      <c r="H43" s="496"/>
      <c r="I43" s="496"/>
      <c r="J43" s="496"/>
      <c r="K43" s="496"/>
      <c r="L43" s="20"/>
      <c r="M43" s="545"/>
    </row>
    <row r="44" ht="24" customHeight="1" spans="1:13">
      <c r="A44" s="8" t="s">
        <v>266</v>
      </c>
      <c r="B44" s="99" t="s">
        <v>313</v>
      </c>
      <c r="C44" s="100"/>
      <c r="D44" s="100"/>
      <c r="E44" s="100"/>
      <c r="F44" s="100"/>
      <c r="G44" s="100"/>
      <c r="H44" s="100"/>
      <c r="I44" s="126"/>
      <c r="J44" s="99" t="s">
        <v>366</v>
      </c>
      <c r="K44" s="126"/>
      <c r="L44" s="99" t="s">
        <v>271</v>
      </c>
      <c r="M44" s="545"/>
    </row>
    <row r="45" ht="28.5" customHeight="1" spans="1:13">
      <c r="A45" s="497"/>
      <c r="B45" s="498" t="s">
        <v>367</v>
      </c>
      <c r="C45" s="107"/>
      <c r="D45" s="107"/>
      <c r="E45" s="107"/>
      <c r="F45" s="107"/>
      <c r="G45" s="107"/>
      <c r="H45" s="107"/>
      <c r="I45" s="529"/>
      <c r="J45" s="530">
        <v>7033</v>
      </c>
      <c r="K45" s="531"/>
      <c r="L45" s="532">
        <f t="shared" ref="L45:L50" si="0">+A45*J45</f>
        <v>0</v>
      </c>
      <c r="M45" s="545"/>
    </row>
    <row r="46" ht="26.25" customHeight="1" spans="1:13">
      <c r="A46" s="497"/>
      <c r="B46" s="498" t="s">
        <v>368</v>
      </c>
      <c r="C46" s="107"/>
      <c r="D46" s="107"/>
      <c r="E46" s="107"/>
      <c r="F46" s="107"/>
      <c r="G46" s="107"/>
      <c r="H46" s="107"/>
      <c r="I46" s="529"/>
      <c r="J46" s="530">
        <v>9049</v>
      </c>
      <c r="K46" s="531"/>
      <c r="L46" s="532">
        <f t="shared" si="0"/>
        <v>0</v>
      </c>
      <c r="M46" s="545"/>
    </row>
    <row r="47" ht="17.25" customHeight="1" spans="1:13">
      <c r="A47" s="497"/>
      <c r="B47" s="498" t="s">
        <v>369</v>
      </c>
      <c r="C47" s="107"/>
      <c r="D47" s="107"/>
      <c r="E47" s="107"/>
      <c r="F47" s="107"/>
      <c r="G47" s="107"/>
      <c r="H47" s="107"/>
      <c r="I47" s="529"/>
      <c r="J47" s="530">
        <v>19049</v>
      </c>
      <c r="K47" s="531"/>
      <c r="L47" s="532">
        <f t="shared" si="0"/>
        <v>0</v>
      </c>
      <c r="M47" s="545"/>
    </row>
    <row r="48" ht="17.25" customHeight="1" spans="1:13">
      <c r="A48" s="497"/>
      <c r="B48" s="499" t="s">
        <v>370</v>
      </c>
      <c r="C48" s="500"/>
      <c r="D48" s="500"/>
      <c r="E48" s="500"/>
      <c r="F48" s="500"/>
      <c r="G48" s="500"/>
      <c r="H48" s="500"/>
      <c r="I48" s="533"/>
      <c r="J48" s="530">
        <v>24017</v>
      </c>
      <c r="K48" s="531"/>
      <c r="L48" s="532">
        <f t="shared" si="0"/>
        <v>0</v>
      </c>
      <c r="M48" s="545"/>
    </row>
    <row r="49" ht="17.25" customHeight="1" spans="1:13">
      <c r="A49" s="497"/>
      <c r="B49" s="501" t="s">
        <v>371</v>
      </c>
      <c r="C49" s="501"/>
      <c r="D49" s="501"/>
      <c r="E49" s="501"/>
      <c r="F49" s="501"/>
      <c r="G49" s="501"/>
      <c r="H49" s="501"/>
      <c r="I49" s="501"/>
      <c r="J49" s="530">
        <v>28599</v>
      </c>
      <c r="K49" s="531"/>
      <c r="L49" s="532">
        <f t="shared" si="0"/>
        <v>0</v>
      </c>
      <c r="M49" s="545"/>
    </row>
    <row r="50" ht="48" customHeight="1" spans="1:13">
      <c r="A50" s="497"/>
      <c r="B50" s="498" t="s">
        <v>372</v>
      </c>
      <c r="C50" s="107"/>
      <c r="D50" s="107"/>
      <c r="E50" s="107"/>
      <c r="F50" s="107"/>
      <c r="G50" s="107"/>
      <c r="H50" s="107"/>
      <c r="I50" s="529"/>
      <c r="J50" s="530">
        <v>3055</v>
      </c>
      <c r="K50" s="531"/>
      <c r="L50" s="532">
        <f t="shared" si="0"/>
        <v>0</v>
      </c>
      <c r="M50" s="545"/>
    </row>
    <row r="51" ht="16.7" customHeight="1" spans="1:13">
      <c r="A51" s="502"/>
      <c r="B51" s="88"/>
      <c r="C51" s="88"/>
      <c r="D51" s="88"/>
      <c r="E51" s="88"/>
      <c r="F51" s="88"/>
      <c r="G51" s="88"/>
      <c r="H51" s="88"/>
      <c r="I51" s="88"/>
      <c r="J51" s="534" t="s">
        <v>335</v>
      </c>
      <c r="K51" s="535"/>
      <c r="L51" s="536">
        <f>SUM(L45:L50)</f>
        <v>0</v>
      </c>
      <c r="M51" s="545"/>
    </row>
    <row r="52" ht="16.7" customHeight="1" spans="1:13">
      <c r="A52" s="502"/>
      <c r="B52" s="503" t="s">
        <v>336</v>
      </c>
      <c r="C52" s="504"/>
      <c r="D52" s="504"/>
      <c r="E52" s="504"/>
      <c r="F52" s="504"/>
      <c r="G52" s="516"/>
      <c r="H52" s="88"/>
      <c r="I52" s="88"/>
      <c r="J52" s="537" t="s">
        <v>373</v>
      </c>
      <c r="K52" s="538"/>
      <c r="L52" s="539">
        <f>+L51*16%</f>
        <v>0</v>
      </c>
      <c r="M52" s="545"/>
    </row>
    <row r="53" ht="16.7" customHeight="1" spans="1:13">
      <c r="A53" s="502"/>
      <c r="B53" s="505"/>
      <c r="C53" s="506"/>
      <c r="D53" s="506"/>
      <c r="E53" s="506"/>
      <c r="F53" s="506"/>
      <c r="G53" s="517"/>
      <c r="H53" s="88"/>
      <c r="I53" s="88"/>
      <c r="J53" s="540" t="s">
        <v>196</v>
      </c>
      <c r="K53" s="541"/>
      <c r="L53" s="542">
        <f>+L52+L51</f>
        <v>0</v>
      </c>
      <c r="M53" s="545"/>
    </row>
    <row r="54" s="3" customFormat="1" ht="14.25" customHeight="1" spans="1:13">
      <c r="A54" s="507"/>
      <c r="B54" s="508"/>
      <c r="C54" s="508"/>
      <c r="D54" s="508"/>
      <c r="E54" s="508"/>
      <c r="F54" s="508"/>
      <c r="G54" s="508"/>
      <c r="H54" s="508"/>
      <c r="I54" s="508"/>
      <c r="J54" s="508"/>
      <c r="K54" s="508"/>
      <c r="L54" s="508"/>
      <c r="M54" s="545"/>
    </row>
    <row r="55" s="3" customFormat="1" ht="21" customHeight="1" spans="1:13">
      <c r="A55" s="73" t="s">
        <v>337</v>
      </c>
      <c r="B55" s="74"/>
      <c r="C55" s="74"/>
      <c r="D55" s="74"/>
      <c r="E55" s="74"/>
      <c r="F55" s="74"/>
      <c r="G55" s="74"/>
      <c r="H55" s="74"/>
      <c r="I55" s="74"/>
      <c r="J55" s="74"/>
      <c r="K55" s="74"/>
      <c r="L55" s="428"/>
      <c r="M55" s="545"/>
    </row>
    <row r="56" s="3" customFormat="1" ht="25.5" customHeight="1" spans="1:13">
      <c r="A56" s="509"/>
      <c r="B56" s="510"/>
      <c r="C56" s="510"/>
      <c r="D56" s="510"/>
      <c r="E56" s="510"/>
      <c r="F56" s="510"/>
      <c r="G56" s="510"/>
      <c r="H56" s="510"/>
      <c r="I56" s="510"/>
      <c r="J56" s="510"/>
      <c r="K56" s="510"/>
      <c r="L56" s="510"/>
      <c r="M56" s="545"/>
    </row>
    <row r="57" s="3" customFormat="1" ht="25.5" customHeight="1" spans="1:13">
      <c r="A57" s="509" t="s">
        <v>338</v>
      </c>
      <c r="B57" s="510"/>
      <c r="C57" s="510"/>
      <c r="D57" s="510"/>
      <c r="E57" s="510"/>
      <c r="F57" s="510"/>
      <c r="G57" s="510"/>
      <c r="H57" s="510"/>
      <c r="I57" s="510"/>
      <c r="J57" s="510"/>
      <c r="K57" s="510"/>
      <c r="L57" s="510"/>
      <c r="M57" s="545"/>
    </row>
    <row r="58" s="3" customFormat="1" ht="25.5" customHeight="1" spans="1:13">
      <c r="A58" s="509"/>
      <c r="B58" s="510"/>
      <c r="C58" s="510"/>
      <c r="D58" s="510"/>
      <c r="E58" s="510"/>
      <c r="F58" s="510"/>
      <c r="G58" s="510"/>
      <c r="H58" s="510"/>
      <c r="I58" s="510"/>
      <c r="J58" s="510"/>
      <c r="K58" s="510"/>
      <c r="L58" s="510"/>
      <c r="M58" s="545"/>
    </row>
    <row r="59" s="3" customFormat="1" ht="12" customHeight="1" spans="1:13">
      <c r="A59" s="511"/>
      <c r="B59" s="512"/>
      <c r="C59" s="513"/>
      <c r="D59" s="513"/>
      <c r="E59" s="513"/>
      <c r="F59" s="513" t="s">
        <v>339</v>
      </c>
      <c r="G59" s="513"/>
      <c r="H59" s="518"/>
      <c r="I59" s="543"/>
      <c r="J59" s="513"/>
      <c r="K59" s="513"/>
      <c r="L59" s="513"/>
      <c r="M59" s="545"/>
    </row>
    <row r="60" s="3" customFormat="1" ht="12" customHeight="1" spans="1:13">
      <c r="A60" s="511"/>
      <c r="B60" s="512"/>
      <c r="C60" s="513"/>
      <c r="D60" s="513"/>
      <c r="E60" s="513"/>
      <c r="F60" s="513"/>
      <c r="G60" s="513"/>
      <c r="H60" s="513"/>
      <c r="I60" s="513"/>
      <c r="J60" s="513"/>
      <c r="K60" s="513"/>
      <c r="L60" s="513"/>
      <c r="M60" s="545"/>
    </row>
    <row r="61" s="3" customFormat="1" ht="20.1" customHeight="1" spans="1:13">
      <c r="A61" s="511"/>
      <c r="B61" s="512"/>
      <c r="C61" s="513"/>
      <c r="D61" s="513"/>
      <c r="E61" s="513"/>
      <c r="F61" s="519"/>
      <c r="G61" s="520"/>
      <c r="H61" s="521"/>
      <c r="I61" s="520"/>
      <c r="J61" s="513"/>
      <c r="K61" s="513"/>
      <c r="L61" s="513"/>
      <c r="M61" s="545"/>
    </row>
    <row r="62" s="3" customFormat="1" ht="20.1" customHeight="1" spans="1:13">
      <c r="A62" s="32"/>
      <c r="B62" s="18"/>
      <c r="C62" s="33"/>
      <c r="D62" s="33"/>
      <c r="E62" s="33"/>
      <c r="F62" s="522"/>
      <c r="G62" s="523"/>
      <c r="H62" s="524"/>
      <c r="I62" s="523"/>
      <c r="J62" s="33"/>
      <c r="K62" s="33"/>
      <c r="L62" s="33"/>
      <c r="M62" s="545"/>
    </row>
    <row r="63" s="3" customFormat="1" ht="20.1" customHeight="1" spans="1:13">
      <c r="A63" s="32"/>
      <c r="B63" s="18"/>
      <c r="C63" s="33"/>
      <c r="D63" s="33"/>
      <c r="E63" s="33"/>
      <c r="F63" s="522"/>
      <c r="G63" s="523"/>
      <c r="H63" s="524"/>
      <c r="I63" s="523"/>
      <c r="J63" s="33"/>
      <c r="K63" s="33"/>
      <c r="L63" s="33"/>
      <c r="M63" s="545"/>
    </row>
    <row r="64" s="3" customFormat="1" ht="20.1" customHeight="1" spans="1:13">
      <c r="A64" s="32"/>
      <c r="B64" s="18"/>
      <c r="C64" s="33"/>
      <c r="D64" s="33"/>
      <c r="E64" s="33"/>
      <c r="F64" s="522"/>
      <c r="G64" s="523"/>
      <c r="H64" s="524"/>
      <c r="I64" s="523"/>
      <c r="J64" s="33"/>
      <c r="K64" s="33"/>
      <c r="L64" s="33"/>
      <c r="M64" s="545"/>
    </row>
    <row r="65" s="3" customFormat="1" ht="20.1" customHeight="1" spans="1:13">
      <c r="A65" s="32"/>
      <c r="B65" s="18"/>
      <c r="C65" s="33"/>
      <c r="D65" s="33"/>
      <c r="E65" s="33"/>
      <c r="F65" s="562"/>
      <c r="G65" s="563"/>
      <c r="H65" s="564"/>
      <c r="I65" s="563"/>
      <c r="J65" s="33"/>
      <c r="K65" s="513"/>
      <c r="L65" s="513"/>
      <c r="M65" s="545"/>
    </row>
    <row r="66" s="3" customFormat="1" ht="20.1" customHeight="1" spans="1:13">
      <c r="A66" s="32"/>
      <c r="C66" s="546" t="s">
        <v>340</v>
      </c>
      <c r="D66" s="547"/>
      <c r="E66" s="33"/>
      <c r="F66" s="565"/>
      <c r="G66" s="566"/>
      <c r="H66" s="567"/>
      <c r="I66" s="566"/>
      <c r="J66" s="513"/>
      <c r="K66" s="576"/>
      <c r="L66" s="546" t="s">
        <v>341</v>
      </c>
      <c r="M66" s="545"/>
    </row>
    <row r="67" s="3" customFormat="1" ht="20.1" customHeight="1" spans="1:13">
      <c r="A67" s="511"/>
      <c r="C67" s="546"/>
      <c r="D67" s="547"/>
      <c r="E67" s="513"/>
      <c r="F67" s="568"/>
      <c r="G67" s="569"/>
      <c r="H67" s="570"/>
      <c r="I67" s="569"/>
      <c r="J67" s="513"/>
      <c r="K67" s="547"/>
      <c r="L67" s="546"/>
      <c r="M67" s="545"/>
    </row>
    <row r="68" s="3" customFormat="1" ht="20.1" customHeight="1" spans="1:13">
      <c r="A68" s="548"/>
      <c r="B68" s="549"/>
      <c r="C68" s="513"/>
      <c r="D68" s="513"/>
      <c r="E68" s="513"/>
      <c r="F68" s="568"/>
      <c r="G68" s="569"/>
      <c r="H68" s="570"/>
      <c r="I68" s="569"/>
      <c r="J68" s="513"/>
      <c r="K68" s="513"/>
      <c r="L68" s="513"/>
      <c r="M68" s="545"/>
    </row>
    <row r="69" s="3" customFormat="1" ht="20.1" customHeight="1" spans="1:13">
      <c r="A69" s="511"/>
      <c r="B69" s="512"/>
      <c r="C69" s="513"/>
      <c r="D69" s="513"/>
      <c r="E69" s="513"/>
      <c r="F69" s="568"/>
      <c r="G69" s="569"/>
      <c r="H69" s="570"/>
      <c r="I69" s="569"/>
      <c r="J69" s="513"/>
      <c r="K69" s="513"/>
      <c r="L69" s="513"/>
      <c r="M69" s="545"/>
    </row>
    <row r="70" s="3" customFormat="1" ht="20.1" customHeight="1" spans="1:13">
      <c r="A70" s="511"/>
      <c r="B70" s="512"/>
      <c r="C70" s="513"/>
      <c r="D70" s="513"/>
      <c r="E70" s="513"/>
      <c r="F70" s="571"/>
      <c r="G70" s="572"/>
      <c r="H70" s="573"/>
      <c r="I70" s="572"/>
      <c r="J70" s="513"/>
      <c r="K70" s="513"/>
      <c r="L70" s="513"/>
      <c r="M70" s="545"/>
    </row>
    <row r="71" s="3" customFormat="1" ht="20.1" customHeight="1" spans="1:13">
      <c r="A71" s="511"/>
      <c r="B71" s="512"/>
      <c r="C71" s="513"/>
      <c r="D71" s="513"/>
      <c r="E71" s="513"/>
      <c r="F71" s="513"/>
      <c r="G71" s="513" t="s">
        <v>342</v>
      </c>
      <c r="H71" s="513"/>
      <c r="I71" s="513"/>
      <c r="J71" s="513"/>
      <c r="K71" s="513"/>
      <c r="L71" s="513"/>
      <c r="M71" s="545"/>
    </row>
    <row r="72" s="3" customFormat="1" ht="12" customHeight="1" spans="1:13">
      <c r="A72" s="511"/>
      <c r="B72" s="512"/>
      <c r="C72" s="513"/>
      <c r="D72" s="513"/>
      <c r="E72" s="513"/>
      <c r="F72" s="513"/>
      <c r="G72" s="513"/>
      <c r="H72" s="513"/>
      <c r="I72" s="513"/>
      <c r="J72" s="513"/>
      <c r="K72" s="513"/>
      <c r="L72" s="513"/>
      <c r="M72" s="545"/>
    </row>
    <row r="73" s="3" customFormat="1" ht="24" customHeight="1" spans="1:13">
      <c r="A73" s="511"/>
      <c r="B73" s="512"/>
      <c r="C73" s="513"/>
      <c r="D73" s="513"/>
      <c r="E73" s="513"/>
      <c r="F73" s="513" t="s">
        <v>343</v>
      </c>
      <c r="G73" s="574"/>
      <c r="H73" s="575"/>
      <c r="I73" s="543"/>
      <c r="J73" s="513"/>
      <c r="K73" s="513"/>
      <c r="L73" s="513"/>
      <c r="M73" s="545"/>
    </row>
    <row r="74" s="3" customFormat="1" ht="15" customHeight="1" spans="1:13">
      <c r="A74" s="32"/>
      <c r="B74" s="18"/>
      <c r="C74" s="18"/>
      <c r="D74" s="18"/>
      <c r="E74" s="18"/>
      <c r="F74" s="18"/>
      <c r="G74" s="18"/>
      <c r="H74" s="18"/>
      <c r="I74" s="18"/>
      <c r="J74" s="18"/>
      <c r="K74" s="18"/>
      <c r="L74" s="18"/>
      <c r="M74" s="545"/>
    </row>
    <row r="75" s="3" customFormat="1" ht="21" customHeight="1" spans="1:13">
      <c r="A75" s="73" t="s">
        <v>293</v>
      </c>
      <c r="B75" s="74"/>
      <c r="C75" s="74"/>
      <c r="D75" s="74"/>
      <c r="E75" s="74"/>
      <c r="F75" s="74"/>
      <c r="G75" s="74"/>
      <c r="H75" s="74"/>
      <c r="I75" s="74"/>
      <c r="J75" s="74"/>
      <c r="K75" s="74"/>
      <c r="L75" s="428"/>
      <c r="M75" s="545"/>
    </row>
    <row r="76" s="3" customFormat="1" ht="13.5" customHeight="1" spans="1:13">
      <c r="A76" s="550" t="s">
        <v>345</v>
      </c>
      <c r="B76" s="551"/>
      <c r="C76" s="551"/>
      <c r="D76" s="551"/>
      <c r="E76" s="551"/>
      <c r="F76" s="551"/>
      <c r="G76" s="551"/>
      <c r="H76" s="551"/>
      <c r="I76" s="551"/>
      <c r="J76" s="551"/>
      <c r="K76" s="551"/>
      <c r="L76" s="551"/>
      <c r="M76" s="545"/>
    </row>
    <row r="77" s="3" customFormat="1" ht="12" customHeight="1" spans="1:13">
      <c r="A77" s="552" t="s">
        <v>374</v>
      </c>
      <c r="B77" s="553"/>
      <c r="C77" s="553"/>
      <c r="D77" s="553"/>
      <c r="E77" s="553"/>
      <c r="F77" s="553"/>
      <c r="G77" s="553"/>
      <c r="H77" s="553"/>
      <c r="I77" s="553"/>
      <c r="J77" s="553"/>
      <c r="K77" s="553"/>
      <c r="L77" s="553"/>
      <c r="M77" s="545"/>
    </row>
    <row r="78" s="3" customFormat="1" ht="25.5" customHeight="1" spans="1:13">
      <c r="A78" s="552" t="s">
        <v>375</v>
      </c>
      <c r="B78" s="553"/>
      <c r="C78" s="553"/>
      <c r="D78" s="553"/>
      <c r="E78" s="553"/>
      <c r="F78" s="553"/>
      <c r="G78" s="553"/>
      <c r="H78" s="553"/>
      <c r="I78" s="553"/>
      <c r="J78" s="553"/>
      <c r="K78" s="553"/>
      <c r="L78" s="553"/>
      <c r="M78" s="545"/>
    </row>
    <row r="79" s="3" customFormat="1" ht="24" customHeight="1" spans="1:13">
      <c r="A79" s="552" t="s">
        <v>348</v>
      </c>
      <c r="B79" s="553"/>
      <c r="C79" s="553"/>
      <c r="D79" s="553"/>
      <c r="E79" s="553"/>
      <c r="F79" s="553"/>
      <c r="G79" s="553"/>
      <c r="H79" s="553"/>
      <c r="I79" s="553"/>
      <c r="J79" s="553"/>
      <c r="K79" s="553"/>
      <c r="L79" s="553"/>
      <c r="M79" s="545"/>
    </row>
    <row r="80" s="3" customFormat="1" ht="15" customHeight="1" spans="1:13">
      <c r="A80" s="554" t="s">
        <v>349</v>
      </c>
      <c r="B80" s="555"/>
      <c r="C80" s="555"/>
      <c r="D80" s="555"/>
      <c r="E80" s="555"/>
      <c r="F80" s="555"/>
      <c r="G80" s="555"/>
      <c r="H80" s="555"/>
      <c r="I80" s="555"/>
      <c r="J80" s="555"/>
      <c r="K80" s="555"/>
      <c r="L80" s="555"/>
      <c r="M80" s="545"/>
    </row>
    <row r="81" s="3" customFormat="1" ht="18.75" customHeight="1" spans="1:13">
      <c r="A81" s="554" t="s">
        <v>376</v>
      </c>
      <c r="B81" s="555"/>
      <c r="C81" s="555"/>
      <c r="D81" s="555"/>
      <c r="E81" s="555"/>
      <c r="F81" s="555"/>
      <c r="G81" s="555"/>
      <c r="H81" s="555"/>
      <c r="I81" s="555"/>
      <c r="J81" s="555"/>
      <c r="K81" s="555"/>
      <c r="L81" s="555"/>
      <c r="M81" s="545"/>
    </row>
    <row r="82" s="3" customFormat="1" ht="14.25" customHeight="1" spans="1:13">
      <c r="A82" s="554" t="s">
        <v>377</v>
      </c>
      <c r="B82" s="555"/>
      <c r="C82" s="555"/>
      <c r="D82" s="555"/>
      <c r="E82" s="555"/>
      <c r="F82" s="555"/>
      <c r="G82" s="555"/>
      <c r="H82" s="555"/>
      <c r="I82" s="555"/>
      <c r="J82" s="555"/>
      <c r="K82" s="555"/>
      <c r="L82" s="555"/>
      <c r="M82" s="545"/>
    </row>
    <row r="83" s="3" customFormat="1" ht="16.5" customHeight="1" spans="1:13">
      <c r="A83" s="556" t="s">
        <v>378</v>
      </c>
      <c r="B83" s="557"/>
      <c r="C83" s="557"/>
      <c r="D83" s="557"/>
      <c r="E83" s="557"/>
      <c r="F83" s="557"/>
      <c r="G83" s="557"/>
      <c r="H83" s="557"/>
      <c r="I83" s="557"/>
      <c r="J83" s="557"/>
      <c r="K83" s="557"/>
      <c r="L83" s="557"/>
      <c r="M83" s="545"/>
    </row>
    <row r="84" s="3" customFormat="1" ht="12" customHeight="1" spans="1:13">
      <c r="A84" s="552" t="s">
        <v>379</v>
      </c>
      <c r="B84" s="553"/>
      <c r="C84" s="553"/>
      <c r="D84" s="553"/>
      <c r="E84" s="553"/>
      <c r="F84" s="553"/>
      <c r="G84" s="553"/>
      <c r="H84" s="553"/>
      <c r="I84" s="553"/>
      <c r="J84" s="553"/>
      <c r="K84" s="553"/>
      <c r="L84" s="553"/>
      <c r="M84" s="545"/>
    </row>
    <row r="85" s="3" customFormat="1" ht="17.25" customHeight="1" spans="1:13">
      <c r="A85" s="552" t="s">
        <v>380</v>
      </c>
      <c r="B85" s="553"/>
      <c r="C85" s="553"/>
      <c r="D85" s="553"/>
      <c r="E85" s="553"/>
      <c r="F85" s="553"/>
      <c r="G85" s="553"/>
      <c r="H85" s="553"/>
      <c r="I85" s="553"/>
      <c r="J85" s="553"/>
      <c r="K85" s="553"/>
      <c r="L85" s="553"/>
      <c r="M85" s="545"/>
    </row>
    <row r="86" s="3" customFormat="1" ht="30" customHeight="1" spans="1:13">
      <c r="A86" s="552" t="s">
        <v>381</v>
      </c>
      <c r="B86" s="553"/>
      <c r="C86" s="553"/>
      <c r="D86" s="553"/>
      <c r="E86" s="553"/>
      <c r="F86" s="553"/>
      <c r="G86" s="553"/>
      <c r="H86" s="553"/>
      <c r="I86" s="553"/>
      <c r="J86" s="553"/>
      <c r="K86" s="553"/>
      <c r="L86" s="553"/>
      <c r="M86" s="545"/>
    </row>
    <row r="87" s="3" customFormat="1" ht="26.25" customHeight="1" spans="1:13">
      <c r="A87" s="554" t="s">
        <v>382</v>
      </c>
      <c r="B87" s="555"/>
      <c r="C87" s="555"/>
      <c r="D87" s="555"/>
      <c r="E87" s="555"/>
      <c r="F87" s="555"/>
      <c r="G87" s="555"/>
      <c r="H87" s="555"/>
      <c r="I87" s="555"/>
      <c r="J87" s="555"/>
      <c r="K87" s="555"/>
      <c r="L87" s="555"/>
      <c r="M87" s="545"/>
    </row>
    <row r="88" s="3" customFormat="1" ht="17.25" customHeight="1" spans="1:13">
      <c r="A88" s="554" t="s">
        <v>383</v>
      </c>
      <c r="B88" s="555"/>
      <c r="C88" s="555"/>
      <c r="D88" s="555"/>
      <c r="E88" s="555"/>
      <c r="F88" s="555"/>
      <c r="G88" s="555"/>
      <c r="H88" s="555"/>
      <c r="I88" s="555"/>
      <c r="J88" s="555"/>
      <c r="K88" s="555"/>
      <c r="L88" s="555"/>
      <c r="M88" s="545"/>
    </row>
    <row r="89" ht="15" customHeight="1" spans="1:13">
      <c r="A89" s="312" t="s">
        <v>242</v>
      </c>
      <c r="B89" s="313"/>
      <c r="C89" s="313"/>
      <c r="D89" s="313"/>
      <c r="E89" s="313"/>
      <c r="F89" s="313"/>
      <c r="G89" s="313"/>
      <c r="H89" s="313"/>
      <c r="I89" s="313"/>
      <c r="J89" s="313"/>
      <c r="K89" s="313"/>
      <c r="L89" s="313"/>
      <c r="M89" s="545"/>
    </row>
    <row r="90" s="3" customFormat="1" ht="17.25" customHeight="1" spans="1:13">
      <c r="A90" s="422"/>
      <c r="B90" s="423"/>
      <c r="C90" s="423"/>
      <c r="D90" s="423"/>
      <c r="E90" s="423"/>
      <c r="F90" s="423"/>
      <c r="G90" s="423"/>
      <c r="H90" s="423"/>
      <c r="I90" s="423"/>
      <c r="J90" s="423"/>
      <c r="K90" s="423"/>
      <c r="L90" s="423"/>
      <c r="M90" s="545"/>
    </row>
    <row r="91" ht="35.25" customHeight="1" spans="1:13">
      <c r="A91" s="159" t="s">
        <v>261</v>
      </c>
      <c r="B91" s="160"/>
      <c r="C91" s="160"/>
      <c r="D91" s="160"/>
      <c r="E91" s="160"/>
      <c r="F91" s="160"/>
      <c r="G91" s="160"/>
      <c r="H91" s="160"/>
      <c r="I91" s="160"/>
      <c r="J91" s="160"/>
      <c r="K91" s="160"/>
      <c r="L91" s="160"/>
      <c r="M91" s="545"/>
    </row>
    <row r="92" ht="20.4" spans="1:13">
      <c r="A92" s="558" t="s">
        <v>225</v>
      </c>
      <c r="B92" s="559"/>
      <c r="C92" s="559"/>
      <c r="D92" s="559"/>
      <c r="E92" s="559"/>
      <c r="F92" s="559"/>
      <c r="G92" s="559"/>
      <c r="H92" s="559"/>
      <c r="I92" s="559"/>
      <c r="J92" s="559"/>
      <c r="K92" s="559"/>
      <c r="L92" s="559"/>
      <c r="M92" s="545"/>
    </row>
    <row r="93" ht="18.35" spans="1:13">
      <c r="A93" s="560" t="s">
        <v>226</v>
      </c>
      <c r="B93" s="561"/>
      <c r="C93" s="561"/>
      <c r="D93" s="561"/>
      <c r="E93" s="561"/>
      <c r="F93" s="561"/>
      <c r="G93" s="561"/>
      <c r="H93" s="561"/>
      <c r="I93" s="561"/>
      <c r="J93" s="561"/>
      <c r="K93" s="561"/>
      <c r="L93" s="561"/>
      <c r="M93" s="577"/>
    </row>
  </sheetData>
  <sheetProtection algorithmName="SHA-512" hashValue="VOItHcbkt/B9SHT7BsThWJmBxtaI7xrzRZGalsb+DbdTtwtnFGvee43nMkkcIlRYvPx8bIv/iPU6iT+5kbCeLg==" saltValue="iqkojc1E7j6EuA8LLsekdA==" spinCount="100000" sheet="1" objects="1" scenarios="1"/>
  <mergeCells count="91">
    <mergeCell ref="E3:J3"/>
    <mergeCell ref="E4:J4"/>
    <mergeCell ref="A5:M5"/>
    <mergeCell ref="H6:I6"/>
    <mergeCell ref="J6:L6"/>
    <mergeCell ref="A7:L7"/>
    <mergeCell ref="D8:H8"/>
    <mergeCell ref="K8:L8"/>
    <mergeCell ref="D9:H9"/>
    <mergeCell ref="D10:H10"/>
    <mergeCell ref="D11:H11"/>
    <mergeCell ref="J11:L11"/>
    <mergeCell ref="D12:H12"/>
    <mergeCell ref="J12:L12"/>
    <mergeCell ref="D13:H13"/>
    <mergeCell ref="J13:L13"/>
    <mergeCell ref="D14:H14"/>
    <mergeCell ref="J14:L14"/>
    <mergeCell ref="D15:H15"/>
    <mergeCell ref="J15:L15"/>
    <mergeCell ref="A17:L17"/>
    <mergeCell ref="A20:L20"/>
    <mergeCell ref="B21:F21"/>
    <mergeCell ref="H21:L21"/>
    <mergeCell ref="K22:L22"/>
    <mergeCell ref="B23:F23"/>
    <mergeCell ref="A25:L25"/>
    <mergeCell ref="A26:L26"/>
    <mergeCell ref="B30:C30"/>
    <mergeCell ref="H30:L30"/>
    <mergeCell ref="I32:L32"/>
    <mergeCell ref="I33:L33"/>
    <mergeCell ref="I36:L36"/>
    <mergeCell ref="I37:L37"/>
    <mergeCell ref="B43:K43"/>
    <mergeCell ref="B44:I44"/>
    <mergeCell ref="J44:K44"/>
    <mergeCell ref="B45:I45"/>
    <mergeCell ref="J45:K45"/>
    <mergeCell ref="B46:I46"/>
    <mergeCell ref="J46:K46"/>
    <mergeCell ref="B47:I47"/>
    <mergeCell ref="J47:K47"/>
    <mergeCell ref="B48:I48"/>
    <mergeCell ref="J48:K48"/>
    <mergeCell ref="B49:I49"/>
    <mergeCell ref="J49:K49"/>
    <mergeCell ref="B50:I50"/>
    <mergeCell ref="J50:K50"/>
    <mergeCell ref="J51:K51"/>
    <mergeCell ref="J52:K52"/>
    <mergeCell ref="J53:K53"/>
    <mergeCell ref="A54:L54"/>
    <mergeCell ref="A55:K55"/>
    <mergeCell ref="A56:L56"/>
    <mergeCell ref="A57:L57"/>
    <mergeCell ref="F59:G59"/>
    <mergeCell ref="H59:I59"/>
    <mergeCell ref="G71:H71"/>
    <mergeCell ref="F73:G73"/>
    <mergeCell ref="H73:I73"/>
    <mergeCell ref="A75:K75"/>
    <mergeCell ref="A76:L76"/>
    <mergeCell ref="A77:L77"/>
    <mergeCell ref="A78:L78"/>
    <mergeCell ref="A79:L79"/>
    <mergeCell ref="A80:L80"/>
    <mergeCell ref="A81:L81"/>
    <mergeCell ref="A82:L82"/>
    <mergeCell ref="A83:L83"/>
    <mergeCell ref="A84:L84"/>
    <mergeCell ref="A85:L85"/>
    <mergeCell ref="A86:L86"/>
    <mergeCell ref="A87:L87"/>
    <mergeCell ref="A88:L88"/>
    <mergeCell ref="A89:L89"/>
    <mergeCell ref="A90:L90"/>
    <mergeCell ref="A91:L91"/>
    <mergeCell ref="A92:L92"/>
    <mergeCell ref="A93:L93"/>
    <mergeCell ref="C66:C67"/>
    <mergeCell ref="D66:D67"/>
    <mergeCell ref="G28:G29"/>
    <mergeCell ref="K66:K67"/>
    <mergeCell ref="L66:L67"/>
    <mergeCell ref="M6:M93"/>
    <mergeCell ref="K2:M3"/>
    <mergeCell ref="K9:L10"/>
    <mergeCell ref="H28:L29"/>
    <mergeCell ref="A39:L41"/>
    <mergeCell ref="B52:G53"/>
  </mergeCells>
  <printOptions horizontalCentered="1"/>
  <pageMargins left="0.393700787401575" right="0.393700787401575" top="0.393700787401575" bottom="1.5748031496063" header="0.118110236220472" footer="0"/>
  <pageSetup paperSize="1" scale="68" fitToHeight="5"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R95"/>
  <sheetViews>
    <sheetView showGridLines="0" zoomScaleSheetLayoutView="90" workbookViewId="0">
      <selection activeCell="J6" sqref="J6:L6"/>
    </sheetView>
  </sheetViews>
  <sheetFormatPr defaultColWidth="11" defaultRowHeight="13.6"/>
  <cols>
    <col min="1" max="3" width="9.28571428571429" style="169" customWidth="1"/>
    <col min="4" max="4" width="11" style="169" customWidth="1"/>
    <col min="5" max="11" width="11.4285714285714" style="169" customWidth="1"/>
    <col min="12" max="12" width="14.2857142857143" style="169" customWidth="1"/>
    <col min="13" max="13" width="7.71428571428571" style="169" customWidth="1"/>
    <col min="14" max="16384" width="11.4285714285714" style="169"/>
  </cols>
  <sheetData>
    <row r="1" s="165" customFormat="1" ht="57.95" customHeight="1" spans="1:13">
      <c r="A1" s="170"/>
      <c r="B1" s="170"/>
      <c r="C1" s="170"/>
      <c r="D1" s="171"/>
      <c r="E1" s="171"/>
      <c r="F1" s="171"/>
      <c r="G1" s="171"/>
      <c r="H1" s="171"/>
      <c r="I1" s="171"/>
      <c r="J1" s="171"/>
      <c r="K1" s="171"/>
      <c r="L1" s="171"/>
      <c r="M1" s="171"/>
    </row>
    <row r="2" s="165" customFormat="1" ht="15" customHeight="1" spans="1:13">
      <c r="A2" s="169"/>
      <c r="B2" s="169"/>
      <c r="C2" s="169"/>
      <c r="D2" s="169"/>
      <c r="E2" s="239"/>
      <c r="F2" s="240"/>
      <c r="G2" s="240"/>
      <c r="H2" s="240"/>
      <c r="I2" s="240"/>
      <c r="J2" s="240"/>
      <c r="K2" s="254"/>
      <c r="L2" s="254"/>
      <c r="M2" s="254"/>
    </row>
    <row r="3" s="165" customFormat="1" ht="15" customHeight="1" spans="1:13">
      <c r="A3" s="169"/>
      <c r="B3" s="169"/>
      <c r="C3" s="169"/>
      <c r="D3" s="172"/>
      <c r="E3" s="241" t="s">
        <v>384</v>
      </c>
      <c r="F3" s="241"/>
      <c r="G3" s="241"/>
      <c r="H3" s="241"/>
      <c r="I3" s="241"/>
      <c r="J3" s="241"/>
      <c r="K3" s="254"/>
      <c r="L3" s="254"/>
      <c r="M3" s="254"/>
    </row>
    <row r="4" s="165" customFormat="1" ht="30" customHeight="1" spans="1:13">
      <c r="A4" s="169"/>
      <c r="B4" s="169"/>
      <c r="C4" s="169"/>
      <c r="D4" s="169"/>
      <c r="E4" s="242" t="s">
        <v>16</v>
      </c>
      <c r="F4" s="242"/>
      <c r="G4" s="242"/>
      <c r="H4" s="242"/>
      <c r="I4" s="242"/>
      <c r="J4" s="242"/>
      <c r="K4" s="239"/>
      <c r="L4" s="255"/>
      <c r="M4" s="169"/>
    </row>
    <row r="5" s="165" customFormat="1" ht="36.75" customHeight="1" spans="1:13">
      <c r="A5" s="173" t="s">
        <v>17</v>
      </c>
      <c r="B5" s="174"/>
      <c r="C5" s="174"/>
      <c r="D5" s="174"/>
      <c r="E5" s="174"/>
      <c r="F5" s="174"/>
      <c r="G5" s="174"/>
      <c r="H5" s="174"/>
      <c r="I5" s="174"/>
      <c r="J5" s="174"/>
      <c r="K5" s="174"/>
      <c r="L5" s="174"/>
      <c r="M5" s="300"/>
    </row>
    <row r="6" s="165" customFormat="1" ht="12.75" customHeight="1" spans="1:13">
      <c r="A6" s="175" t="s">
        <v>18</v>
      </c>
      <c r="B6" s="176" t="str">
        <f>+'DATOS MAESTROS'!B3</f>
        <v>GLASSTECH MEXICO 2025</v>
      </c>
      <c r="C6" s="177"/>
      <c r="D6" s="177"/>
      <c r="E6" s="177"/>
      <c r="F6" s="177"/>
      <c r="G6" s="243"/>
      <c r="H6" s="244" t="s">
        <v>19</v>
      </c>
      <c r="I6" s="256"/>
      <c r="J6" s="257" t="str">
        <f>+'DATOS MAESTROS'!B4</f>
        <v>16 al 18 de julio 2025</v>
      </c>
      <c r="K6" s="258"/>
      <c r="L6" s="258"/>
      <c r="M6" s="467" t="s">
        <v>385</v>
      </c>
    </row>
    <row r="7" s="165" customFormat="1" ht="17.55" spans="1:13">
      <c r="A7" s="178" t="s">
        <v>21</v>
      </c>
      <c r="B7" s="179"/>
      <c r="C7" s="179"/>
      <c r="D7" s="179"/>
      <c r="E7" s="179"/>
      <c r="F7" s="179"/>
      <c r="G7" s="179"/>
      <c r="H7" s="179"/>
      <c r="I7" s="179"/>
      <c r="J7" s="179"/>
      <c r="K7" s="179"/>
      <c r="L7" s="179"/>
      <c r="M7" s="468"/>
    </row>
    <row r="8" s="165" customFormat="1" ht="15.95" spans="1:13">
      <c r="A8" s="180" t="s">
        <v>22</v>
      </c>
      <c r="B8" s="181"/>
      <c r="C8" s="181"/>
      <c r="D8" s="182"/>
      <c r="E8" s="182"/>
      <c r="F8" s="182"/>
      <c r="G8" s="182"/>
      <c r="H8" s="182"/>
      <c r="I8" s="186"/>
      <c r="J8" s="186"/>
      <c r="K8" s="259" t="s">
        <v>23</v>
      </c>
      <c r="L8" s="260"/>
      <c r="M8" s="468"/>
    </row>
    <row r="9" s="165" customFormat="1" ht="15.2" spans="1:13">
      <c r="A9" s="183" t="s">
        <v>24</v>
      </c>
      <c r="B9" s="184"/>
      <c r="C9" s="184"/>
      <c r="D9" s="185"/>
      <c r="E9" s="185"/>
      <c r="F9" s="185"/>
      <c r="G9" s="185"/>
      <c r="H9" s="185"/>
      <c r="I9" s="186"/>
      <c r="J9" s="186"/>
      <c r="K9" s="261"/>
      <c r="L9" s="262"/>
      <c r="M9" s="468"/>
    </row>
    <row r="10" s="165" customFormat="1" ht="15.95" spans="1:13">
      <c r="A10" s="183" t="s">
        <v>25</v>
      </c>
      <c r="B10" s="184"/>
      <c r="C10" s="184"/>
      <c r="D10" s="185"/>
      <c r="E10" s="185"/>
      <c r="F10" s="185"/>
      <c r="G10" s="185"/>
      <c r="H10" s="185"/>
      <c r="I10" s="186"/>
      <c r="J10" s="186"/>
      <c r="K10" s="263"/>
      <c r="L10" s="264"/>
      <c r="M10" s="468"/>
    </row>
    <row r="11" s="165" customFormat="1" ht="15.2" spans="1:13">
      <c r="A11" s="183" t="s">
        <v>26</v>
      </c>
      <c r="B11" s="184"/>
      <c r="C11" s="184"/>
      <c r="D11" s="185"/>
      <c r="E11" s="185"/>
      <c r="F11" s="185"/>
      <c r="G11" s="185"/>
      <c r="H11" s="185"/>
      <c r="I11" s="265" t="s">
        <v>27</v>
      </c>
      <c r="J11" s="266"/>
      <c r="K11" s="266"/>
      <c r="L11" s="266"/>
      <c r="M11" s="468"/>
    </row>
    <row r="12" s="165" customFormat="1" ht="15.2" spans="1:13">
      <c r="A12" s="183" t="s">
        <v>28</v>
      </c>
      <c r="B12" s="184"/>
      <c r="C12" s="184"/>
      <c r="D12" s="185"/>
      <c r="E12" s="185"/>
      <c r="F12" s="185"/>
      <c r="G12" s="185"/>
      <c r="H12" s="185"/>
      <c r="I12" s="265" t="s">
        <v>29</v>
      </c>
      <c r="J12" s="266"/>
      <c r="K12" s="266"/>
      <c r="L12" s="266"/>
      <c r="M12" s="468"/>
    </row>
    <row r="13" s="165" customFormat="1" ht="15.2" spans="1:13">
      <c r="A13" s="183" t="s">
        <v>30</v>
      </c>
      <c r="B13" s="184"/>
      <c r="C13" s="184"/>
      <c r="D13" s="185"/>
      <c r="E13" s="185"/>
      <c r="F13" s="185"/>
      <c r="G13" s="185"/>
      <c r="H13" s="185"/>
      <c r="I13" s="265" t="s">
        <v>31</v>
      </c>
      <c r="J13" s="266"/>
      <c r="K13" s="266"/>
      <c r="L13" s="266"/>
      <c r="M13" s="468"/>
    </row>
    <row r="14" s="165" customFormat="1" ht="15.2" spans="1:13">
      <c r="A14" s="183" t="s">
        <v>32</v>
      </c>
      <c r="B14" s="184"/>
      <c r="C14" s="184"/>
      <c r="D14" s="185"/>
      <c r="E14" s="185"/>
      <c r="F14" s="185"/>
      <c r="G14" s="185"/>
      <c r="H14" s="185"/>
      <c r="I14" s="265" t="s">
        <v>33</v>
      </c>
      <c r="J14" s="266"/>
      <c r="K14" s="266"/>
      <c r="L14" s="266"/>
      <c r="M14" s="468"/>
    </row>
    <row r="15" s="165" customFormat="1" ht="15.2" spans="1:13">
      <c r="A15" s="435" t="s">
        <v>34</v>
      </c>
      <c r="B15" s="282"/>
      <c r="C15" s="282"/>
      <c r="D15" s="436"/>
      <c r="E15" s="436"/>
      <c r="F15" s="436"/>
      <c r="G15" s="436"/>
      <c r="H15" s="436"/>
      <c r="I15" s="459" t="s">
        <v>35</v>
      </c>
      <c r="J15" s="459"/>
      <c r="K15" s="459"/>
      <c r="L15" s="459"/>
      <c r="M15" s="468"/>
    </row>
    <row r="16" s="165" customFormat="1" ht="15.2" spans="1:13">
      <c r="A16" s="204"/>
      <c r="B16" s="184"/>
      <c r="C16" s="184"/>
      <c r="D16" s="186"/>
      <c r="E16" s="186"/>
      <c r="F16" s="186"/>
      <c r="G16" s="186"/>
      <c r="H16" s="186"/>
      <c r="I16" s="184"/>
      <c r="J16" s="184"/>
      <c r="K16" s="184"/>
      <c r="L16" s="186"/>
      <c r="M16" s="468"/>
    </row>
    <row r="17" s="165" customFormat="1" ht="15" customHeight="1" spans="1:13">
      <c r="A17" s="187" t="s">
        <v>36</v>
      </c>
      <c r="B17" s="188"/>
      <c r="C17" s="188"/>
      <c r="D17" s="188"/>
      <c r="E17" s="188"/>
      <c r="F17" s="188"/>
      <c r="G17" s="188"/>
      <c r="H17" s="188"/>
      <c r="I17" s="188"/>
      <c r="J17" s="188"/>
      <c r="K17" s="188"/>
      <c r="L17" s="188"/>
      <c r="M17" s="468"/>
    </row>
    <row r="18" s="165" customFormat="1" ht="15" customHeight="1" spans="1:13">
      <c r="A18" s="437" t="s">
        <v>264</v>
      </c>
      <c r="B18" s="438"/>
      <c r="C18" s="438"/>
      <c r="D18" s="438"/>
      <c r="E18" s="438"/>
      <c r="F18" s="438"/>
      <c r="G18" s="438"/>
      <c r="H18" s="438"/>
      <c r="I18" s="438"/>
      <c r="J18" s="438"/>
      <c r="K18" s="460"/>
      <c r="L18" s="271">
        <f>+'DATOS MAESTROS'!B5</f>
        <v>45832</v>
      </c>
      <c r="M18" s="468"/>
    </row>
    <row r="19" s="165" customFormat="1" ht="16.8" spans="1:13">
      <c r="A19" s="191"/>
      <c r="B19" s="190"/>
      <c r="C19" s="190"/>
      <c r="D19" s="190"/>
      <c r="E19" s="190"/>
      <c r="F19" s="190"/>
      <c r="G19" s="190"/>
      <c r="H19" s="190"/>
      <c r="I19" s="190"/>
      <c r="J19" s="190"/>
      <c r="K19" s="270"/>
      <c r="L19" s="271"/>
      <c r="M19" s="468"/>
    </row>
    <row r="20" s="165" customFormat="1" ht="20.1" customHeight="1" spans="1:13">
      <c r="A20" s="187" t="s">
        <v>37</v>
      </c>
      <c r="B20" s="188"/>
      <c r="C20" s="188"/>
      <c r="D20" s="188"/>
      <c r="E20" s="188"/>
      <c r="F20" s="188"/>
      <c r="G20" s="188"/>
      <c r="H20" s="188"/>
      <c r="I20" s="188"/>
      <c r="J20" s="188"/>
      <c r="K20" s="188"/>
      <c r="L20" s="188"/>
      <c r="M20" s="468"/>
    </row>
    <row r="21" s="165" customFormat="1" ht="12.75" customHeight="1" spans="1:13">
      <c r="A21" s="192" t="s">
        <v>38</v>
      </c>
      <c r="B21" s="186" t="s">
        <v>39</v>
      </c>
      <c r="C21" s="186"/>
      <c r="D21" s="186"/>
      <c r="E21" s="186"/>
      <c r="F21" s="195"/>
      <c r="G21" s="198" t="s">
        <v>49</v>
      </c>
      <c r="H21" s="193" t="s">
        <v>50</v>
      </c>
      <c r="I21" s="193"/>
      <c r="J21" s="193"/>
      <c r="K21" s="193"/>
      <c r="L21" s="272"/>
      <c r="M21" s="468"/>
    </row>
    <row r="22" s="165" customFormat="1" ht="15.2" spans="1:13">
      <c r="A22" s="192"/>
      <c r="B22" s="186" t="s">
        <v>41</v>
      </c>
      <c r="C22" s="186"/>
      <c r="D22" s="186">
        <f>+'DATOS MAESTROS'!B7</f>
        <v>1010071218</v>
      </c>
      <c r="E22" s="186"/>
      <c r="F22" s="245"/>
      <c r="G22" s="248" t="s">
        <v>42</v>
      </c>
      <c r="H22" s="186" t="s">
        <v>43</v>
      </c>
      <c r="I22" s="248"/>
      <c r="J22" s="248"/>
      <c r="K22" s="273"/>
      <c r="L22" s="274"/>
      <c r="M22" s="468"/>
    </row>
    <row r="23" s="165" customFormat="1" ht="15.2" spans="1:13">
      <c r="A23" s="192" t="s">
        <v>44</v>
      </c>
      <c r="B23" s="194" t="s">
        <v>45</v>
      </c>
      <c r="C23" s="194"/>
      <c r="D23" s="195"/>
      <c r="E23" s="195"/>
      <c r="F23" s="195"/>
      <c r="G23" s="248" t="s">
        <v>46</v>
      </c>
      <c r="H23" s="186"/>
      <c r="I23" s="186"/>
      <c r="J23" s="275">
        <f>+'DATOS MAESTROS'!B6</f>
        <v>45847</v>
      </c>
      <c r="K23" s="276"/>
      <c r="L23" s="186"/>
      <c r="M23" s="468"/>
    </row>
    <row r="24" s="165" customFormat="1" ht="15.2" spans="1:13">
      <c r="A24" s="196"/>
      <c r="B24" s="197"/>
      <c r="C24" s="197"/>
      <c r="D24" s="198"/>
      <c r="E24" s="198"/>
      <c r="F24" s="198"/>
      <c r="G24" s="186"/>
      <c r="H24" s="186"/>
      <c r="I24" s="186"/>
      <c r="J24" s="276"/>
      <c r="K24" s="276"/>
      <c r="L24" s="186"/>
      <c r="M24" s="468"/>
    </row>
    <row r="25" s="165" customFormat="1" ht="16.8" spans="1:13">
      <c r="A25" s="187" t="s">
        <v>47</v>
      </c>
      <c r="B25" s="188"/>
      <c r="C25" s="188"/>
      <c r="D25" s="188"/>
      <c r="E25" s="188"/>
      <c r="F25" s="188"/>
      <c r="G25" s="188"/>
      <c r="H25" s="188"/>
      <c r="I25" s="188"/>
      <c r="J25" s="188"/>
      <c r="K25" s="188"/>
      <c r="L25" s="188"/>
      <c r="M25" s="468"/>
    </row>
    <row r="26" s="165" customFormat="1" ht="15.2" spans="1:13">
      <c r="A26" s="199" t="s">
        <v>48</v>
      </c>
      <c r="B26" s="200"/>
      <c r="C26" s="200"/>
      <c r="D26" s="200"/>
      <c r="E26" s="200"/>
      <c r="F26" s="200"/>
      <c r="G26" s="200"/>
      <c r="H26" s="200"/>
      <c r="I26" s="200"/>
      <c r="J26" s="200"/>
      <c r="K26" s="200"/>
      <c r="L26" s="200"/>
      <c r="M26" s="468"/>
    </row>
    <row r="27" s="165" customFormat="1" ht="15.95" spans="1:13">
      <c r="A27" s="196" t="s">
        <v>49</v>
      </c>
      <c r="B27" s="186" t="s">
        <v>50</v>
      </c>
      <c r="C27" s="186"/>
      <c r="D27" s="186"/>
      <c r="E27" s="186"/>
      <c r="F27" s="186"/>
      <c r="G27" s="186"/>
      <c r="H27" s="247"/>
      <c r="I27" s="247"/>
      <c r="J27" s="186"/>
      <c r="K27" s="186"/>
      <c r="L27" s="186"/>
      <c r="M27" s="468"/>
    </row>
    <row r="28" s="165" customFormat="1" ht="15.2" spans="1:13">
      <c r="A28" s="201"/>
      <c r="B28" s="202"/>
      <c r="C28" s="202"/>
      <c r="D28" s="203"/>
      <c r="E28" s="203"/>
      <c r="F28" s="184"/>
      <c r="G28" s="249" t="s">
        <v>51</v>
      </c>
      <c r="H28" s="250"/>
      <c r="I28" s="277"/>
      <c r="J28" s="277"/>
      <c r="K28" s="277"/>
      <c r="L28" s="277"/>
      <c r="M28" s="468"/>
    </row>
    <row r="29" s="165" customFormat="1" ht="15.95" spans="1:13">
      <c r="A29" s="204"/>
      <c r="B29" s="184"/>
      <c r="C29" s="184"/>
      <c r="D29" s="186"/>
      <c r="E29" s="186"/>
      <c r="F29" s="186"/>
      <c r="G29" s="249"/>
      <c r="H29" s="251"/>
      <c r="I29" s="278"/>
      <c r="J29" s="278"/>
      <c r="K29" s="278"/>
      <c r="L29" s="278"/>
      <c r="M29" s="468"/>
    </row>
    <row r="30" s="165" customFormat="1" ht="12.75" customHeight="1" spans="1:13">
      <c r="A30" s="204"/>
      <c r="B30" s="205" t="s">
        <v>52</v>
      </c>
      <c r="C30" s="205"/>
      <c r="D30" s="186"/>
      <c r="E30" s="186"/>
      <c r="F30" s="186"/>
      <c r="G30" s="186"/>
      <c r="H30" s="252" t="s">
        <v>53</v>
      </c>
      <c r="I30" s="252"/>
      <c r="J30" s="252"/>
      <c r="K30" s="252"/>
      <c r="L30" s="252"/>
      <c r="M30" s="468"/>
    </row>
    <row r="31" s="165" customFormat="1" ht="12.75" customHeight="1" spans="1:13">
      <c r="A31" s="204"/>
      <c r="B31" s="206" t="s">
        <v>54</v>
      </c>
      <c r="C31" s="207"/>
      <c r="E31" s="209" t="s">
        <v>55</v>
      </c>
      <c r="F31" s="253"/>
      <c r="G31" s="186"/>
      <c r="H31" s="252"/>
      <c r="I31" s="252"/>
      <c r="J31" s="252"/>
      <c r="K31" s="252"/>
      <c r="L31" s="252"/>
      <c r="M31" s="468"/>
    </row>
    <row r="32" s="165" customFormat="1" ht="15.2" spans="1:13">
      <c r="A32" s="208"/>
      <c r="B32" s="209" t="s">
        <v>56</v>
      </c>
      <c r="C32" s="207"/>
      <c r="E32" s="209"/>
      <c r="F32" s="209"/>
      <c r="G32" s="247"/>
      <c r="H32" s="247"/>
      <c r="I32" s="279"/>
      <c r="J32" s="279"/>
      <c r="K32" s="279"/>
      <c r="L32" s="279"/>
      <c r="M32" s="468"/>
    </row>
    <row r="33" s="165" customFormat="1" ht="15.95" spans="1:13">
      <c r="A33" s="208"/>
      <c r="B33" s="210" t="s">
        <v>57</v>
      </c>
      <c r="C33" s="207"/>
      <c r="E33" s="209" t="s">
        <v>58</v>
      </c>
      <c r="F33" s="253"/>
      <c r="G33" s="186"/>
      <c r="H33" s="186"/>
      <c r="I33" s="280" t="s">
        <v>59</v>
      </c>
      <c r="J33" s="280"/>
      <c r="K33" s="280"/>
      <c r="L33" s="280"/>
      <c r="M33" s="468"/>
    </row>
    <row r="34" s="165" customFormat="1" ht="15.2" spans="1:13">
      <c r="A34" s="208"/>
      <c r="G34" s="186"/>
      <c r="H34" s="186"/>
      <c r="I34" s="281"/>
      <c r="J34" s="281"/>
      <c r="K34" s="281"/>
      <c r="L34" s="281"/>
      <c r="M34" s="468"/>
    </row>
    <row r="35" s="165" customFormat="1" ht="15.2" spans="1:13">
      <c r="A35" s="208"/>
      <c r="B35" s="209"/>
      <c r="C35" s="184"/>
      <c r="E35" s="209"/>
      <c r="F35" s="209"/>
      <c r="G35" s="186"/>
      <c r="H35" s="186"/>
      <c r="I35" s="281"/>
      <c r="J35" s="281"/>
      <c r="K35" s="281"/>
      <c r="L35" s="281"/>
      <c r="M35" s="468"/>
    </row>
    <row r="36" s="165" customFormat="1" ht="15.2" spans="1:13">
      <c r="A36" s="208"/>
      <c r="C36" s="184"/>
      <c r="G36" s="247"/>
      <c r="H36" s="247"/>
      <c r="I36" s="282"/>
      <c r="J36" s="282"/>
      <c r="K36" s="282"/>
      <c r="L36" s="282"/>
      <c r="M36" s="468"/>
    </row>
    <row r="37" s="165" customFormat="1" ht="15.2" spans="1:13">
      <c r="A37" s="211"/>
      <c r="B37" s="184"/>
      <c r="C37" s="184"/>
      <c r="D37" s="168"/>
      <c r="E37" s="168"/>
      <c r="F37" s="168"/>
      <c r="G37" s="168"/>
      <c r="H37" s="168"/>
      <c r="I37" s="283" t="s">
        <v>60</v>
      </c>
      <c r="J37" s="280"/>
      <c r="K37" s="280"/>
      <c r="L37" s="280"/>
      <c r="M37" s="468"/>
    </row>
    <row r="38" s="165" customFormat="1" ht="15.2" spans="1:13">
      <c r="A38" s="212" t="s">
        <v>61</v>
      </c>
      <c r="B38" s="194"/>
      <c r="C38" s="194"/>
      <c r="D38" s="195"/>
      <c r="E38" s="195"/>
      <c r="F38" s="195"/>
      <c r="G38" s="195"/>
      <c r="H38" s="195"/>
      <c r="I38" s="195"/>
      <c r="J38" s="195"/>
      <c r="K38" s="195"/>
      <c r="L38" s="195"/>
      <c r="M38" s="468"/>
    </row>
    <row r="39" s="165" customFormat="1" ht="16.8" spans="1:13">
      <c r="A39" s="213" t="s">
        <v>62</v>
      </c>
      <c r="B39" s="214"/>
      <c r="C39" s="214"/>
      <c r="D39" s="214"/>
      <c r="E39" s="214"/>
      <c r="F39" s="214"/>
      <c r="G39" s="214"/>
      <c r="H39" s="214"/>
      <c r="I39" s="214"/>
      <c r="J39" s="214"/>
      <c r="K39" s="214"/>
      <c r="L39" s="284"/>
      <c r="M39" s="468"/>
    </row>
    <row r="40" s="165" customFormat="1" ht="24" customHeight="1" spans="1:13">
      <c r="A40" s="215" t="s">
        <v>230</v>
      </c>
      <c r="B40" s="216"/>
      <c r="C40" s="216"/>
      <c r="D40" s="216"/>
      <c r="E40" s="216"/>
      <c r="F40" s="216"/>
      <c r="G40" s="216"/>
      <c r="H40" s="216"/>
      <c r="I40" s="216"/>
      <c r="J40" s="216"/>
      <c r="K40" s="216"/>
      <c r="L40" s="216"/>
      <c r="M40" s="468"/>
    </row>
    <row r="41" s="165" customFormat="1" ht="19.5" customHeight="1" spans="1:13">
      <c r="A41" s="217"/>
      <c r="B41" s="218"/>
      <c r="C41" s="218"/>
      <c r="D41" s="218"/>
      <c r="E41" s="218"/>
      <c r="F41" s="218"/>
      <c r="G41" s="218"/>
      <c r="H41" s="218"/>
      <c r="I41" s="218"/>
      <c r="J41" s="218"/>
      <c r="K41" s="218"/>
      <c r="L41" s="218"/>
      <c r="M41" s="468"/>
    </row>
    <row r="42" s="165" customFormat="1" ht="18.75" customHeight="1" spans="1:13">
      <c r="A42" s="219"/>
      <c r="B42" s="220"/>
      <c r="C42" s="220"/>
      <c r="D42" s="220"/>
      <c r="E42" s="220"/>
      <c r="F42" s="220"/>
      <c r="G42" s="220"/>
      <c r="H42" s="220"/>
      <c r="I42" s="220"/>
      <c r="J42" s="220"/>
      <c r="K42" s="220"/>
      <c r="L42" s="220"/>
      <c r="M42" s="468"/>
    </row>
    <row r="43" s="165" customFormat="1" ht="11.25" customHeight="1" spans="1:13">
      <c r="A43" s="221"/>
      <c r="B43" s="222"/>
      <c r="C43" s="222"/>
      <c r="D43" s="222"/>
      <c r="E43" s="222"/>
      <c r="F43" s="222"/>
      <c r="G43" s="222"/>
      <c r="H43" s="222"/>
      <c r="I43" s="222"/>
      <c r="J43" s="222"/>
      <c r="K43" s="222"/>
      <c r="L43" s="222"/>
      <c r="M43" s="468"/>
    </row>
    <row r="44" ht="20.25" customHeight="1" spans="1:13">
      <c r="A44" s="439"/>
      <c r="B44" s="440"/>
      <c r="C44" s="440"/>
      <c r="D44" s="440"/>
      <c r="E44" s="458" t="s">
        <v>386</v>
      </c>
      <c r="F44" s="458"/>
      <c r="G44" s="458"/>
      <c r="H44" s="458"/>
      <c r="I44" s="458"/>
      <c r="J44" s="440"/>
      <c r="K44" s="440"/>
      <c r="L44" s="440"/>
      <c r="M44" s="468"/>
    </row>
    <row r="45" ht="36.75" customHeight="1" spans="1:17">
      <c r="A45" s="441" t="s">
        <v>387</v>
      </c>
      <c r="B45" s="442"/>
      <c r="C45" s="442"/>
      <c r="D45" s="442"/>
      <c r="E45" s="442"/>
      <c r="F45" s="442"/>
      <c r="G45" s="442"/>
      <c r="H45" s="442"/>
      <c r="I45" s="442"/>
      <c r="J45" s="442"/>
      <c r="K45" s="442"/>
      <c r="L45" s="442"/>
      <c r="M45" s="468"/>
      <c r="O45" s="205"/>
      <c r="P45" s="205"/>
      <c r="Q45" s="205"/>
    </row>
    <row r="46" ht="9.75" customHeight="1" spans="1:17">
      <c r="A46" s="443"/>
      <c r="B46" s="444"/>
      <c r="C46" s="444"/>
      <c r="D46" s="444"/>
      <c r="E46" s="444"/>
      <c r="F46" s="444"/>
      <c r="G46" s="444"/>
      <c r="H46" s="444"/>
      <c r="I46" s="444"/>
      <c r="J46" s="444"/>
      <c r="K46" s="444"/>
      <c r="L46" s="444"/>
      <c r="M46" s="468"/>
      <c r="O46" s="205"/>
      <c r="P46" s="205"/>
      <c r="Q46" s="205"/>
    </row>
    <row r="47" ht="16.8" spans="1:13">
      <c r="A47" s="445"/>
      <c r="B47" s="236" t="s">
        <v>388</v>
      </c>
      <c r="C47" s="236"/>
      <c r="D47" s="236"/>
      <c r="E47" s="236"/>
      <c r="F47" s="236"/>
      <c r="G47" s="236"/>
      <c r="H47" s="236"/>
      <c r="I47" s="236"/>
      <c r="J47" s="236"/>
      <c r="K47" s="236"/>
      <c r="L47" s="188"/>
      <c r="M47" s="468"/>
    </row>
    <row r="48" ht="28" spans="1:13">
      <c r="A48" s="446" t="s">
        <v>103</v>
      </c>
      <c r="B48" s="447" t="s">
        <v>268</v>
      </c>
      <c r="C48" s="447"/>
      <c r="D48" s="447"/>
      <c r="E48" s="447"/>
      <c r="F48" s="447"/>
      <c r="G48" s="447"/>
      <c r="H48" s="447"/>
      <c r="I48" s="447"/>
      <c r="J48" s="226" t="s">
        <v>269</v>
      </c>
      <c r="K48" s="226" t="s">
        <v>270</v>
      </c>
      <c r="L48" s="393" t="s">
        <v>92</v>
      </c>
      <c r="M48" s="468"/>
    </row>
    <row r="49" ht="15.2" spans="1:13">
      <c r="A49" s="448"/>
      <c r="B49" s="449" t="s">
        <v>389</v>
      </c>
      <c r="C49" s="449"/>
      <c r="D49" s="449"/>
      <c r="E49" s="449"/>
      <c r="F49" s="449"/>
      <c r="G49" s="449"/>
      <c r="H49" s="449"/>
      <c r="I49" s="449"/>
      <c r="J49" s="461">
        <v>1252</v>
      </c>
      <c r="K49" s="395">
        <v>1504</v>
      </c>
      <c r="L49" s="396">
        <f ca="1">IF(TODAY()&lt;=$L$18,J49*A49,K49*A49)</f>
        <v>0</v>
      </c>
      <c r="M49" s="468"/>
    </row>
    <row r="50" ht="15.2" spans="1:14">
      <c r="A50" s="450"/>
      <c r="B50" s="451" t="s">
        <v>390</v>
      </c>
      <c r="C50" s="451"/>
      <c r="D50" s="451"/>
      <c r="E50" s="451"/>
      <c r="F50" s="451"/>
      <c r="G50" s="451"/>
      <c r="H50" s="451"/>
      <c r="I50" s="451"/>
      <c r="J50" s="462">
        <v>154</v>
      </c>
      <c r="K50" s="398">
        <v>185</v>
      </c>
      <c r="L50" s="396">
        <f ca="1">IF(TODAY()&lt;=$L$18,J50*A50,K50*A50)</f>
        <v>0</v>
      </c>
      <c r="M50" s="468"/>
      <c r="N50" s="469"/>
    </row>
    <row r="51" ht="16.8" spans="1:14">
      <c r="A51" s="452"/>
      <c r="B51" s="236" t="s">
        <v>391</v>
      </c>
      <c r="C51" s="236"/>
      <c r="D51" s="236"/>
      <c r="E51" s="236"/>
      <c r="F51" s="236"/>
      <c r="G51" s="236"/>
      <c r="H51" s="236"/>
      <c r="I51" s="236"/>
      <c r="J51" s="236"/>
      <c r="K51" s="236"/>
      <c r="L51" s="463"/>
      <c r="M51" s="468"/>
      <c r="N51" s="469"/>
    </row>
    <row r="52" ht="28" spans="1:13">
      <c r="A52" s="446" t="s">
        <v>103</v>
      </c>
      <c r="B52" s="447" t="s">
        <v>268</v>
      </c>
      <c r="C52" s="447"/>
      <c r="D52" s="447"/>
      <c r="E52" s="447"/>
      <c r="F52" s="447"/>
      <c r="G52" s="447"/>
      <c r="H52" s="447"/>
      <c r="I52" s="447"/>
      <c r="J52" s="226" t="s">
        <v>269</v>
      </c>
      <c r="K52" s="226" t="s">
        <v>270</v>
      </c>
      <c r="L52" s="393" t="s">
        <v>92</v>
      </c>
      <c r="M52" s="468"/>
    </row>
    <row r="53" ht="15" customHeight="1" spans="1:15">
      <c r="A53" s="448"/>
      <c r="B53" s="1023" t="s">
        <v>392</v>
      </c>
      <c r="C53" s="453"/>
      <c r="D53" s="453"/>
      <c r="E53" s="453"/>
      <c r="F53" s="453"/>
      <c r="G53" s="453"/>
      <c r="H53" s="453"/>
      <c r="I53" s="453"/>
      <c r="J53" s="464">
        <v>1315</v>
      </c>
      <c r="K53" s="402">
        <v>1580</v>
      </c>
      <c r="L53" s="396">
        <f ca="1" t="shared" ref="L53:L62" si="0">IF(TODAY()&lt;=$L$18,J53*A53,K53*A53)</f>
        <v>0</v>
      </c>
      <c r="M53" s="468"/>
      <c r="N53" s="469"/>
      <c r="O53" s="470"/>
    </row>
    <row r="54" ht="15" customHeight="1" spans="1:14">
      <c r="A54" s="448"/>
      <c r="B54" s="1024" t="s">
        <v>393</v>
      </c>
      <c r="C54" s="449"/>
      <c r="D54" s="449"/>
      <c r="E54" s="449"/>
      <c r="F54" s="449"/>
      <c r="G54" s="449"/>
      <c r="H54" s="449"/>
      <c r="I54" s="449"/>
      <c r="J54" s="461">
        <v>1993</v>
      </c>
      <c r="K54" s="395">
        <v>2393</v>
      </c>
      <c r="L54" s="396">
        <f ca="1" t="shared" si="0"/>
        <v>0</v>
      </c>
      <c r="M54" s="468"/>
      <c r="N54" s="469"/>
    </row>
    <row r="55" ht="15" customHeight="1" spans="1:18">
      <c r="A55" s="448"/>
      <c r="B55" s="1024" t="s">
        <v>394</v>
      </c>
      <c r="C55" s="449"/>
      <c r="D55" s="449"/>
      <c r="E55" s="449"/>
      <c r="F55" s="449"/>
      <c r="G55" s="449"/>
      <c r="H55" s="449"/>
      <c r="I55" s="449"/>
      <c r="J55" s="461">
        <v>2671</v>
      </c>
      <c r="K55" s="395">
        <v>3206</v>
      </c>
      <c r="L55" s="396">
        <f ca="1" t="shared" si="0"/>
        <v>0</v>
      </c>
      <c r="M55" s="468"/>
      <c r="N55" s="469"/>
      <c r="R55" s="169">
        <f t="shared" ref="R55:R62" si="1">Q55*1.2</f>
        <v>0</v>
      </c>
    </row>
    <row r="56" ht="15" customHeight="1" spans="1:18">
      <c r="A56" s="448"/>
      <c r="B56" s="1024" t="s">
        <v>395</v>
      </c>
      <c r="C56" s="449"/>
      <c r="D56" s="449"/>
      <c r="E56" s="449"/>
      <c r="F56" s="449"/>
      <c r="G56" s="449"/>
      <c r="H56" s="449"/>
      <c r="I56" s="449"/>
      <c r="J56" s="461">
        <v>3349</v>
      </c>
      <c r="K56" s="395">
        <v>4019</v>
      </c>
      <c r="L56" s="396">
        <f ca="1" t="shared" si="0"/>
        <v>0</v>
      </c>
      <c r="M56" s="468"/>
      <c r="N56" s="469"/>
      <c r="R56" s="169">
        <f t="shared" si="1"/>
        <v>0</v>
      </c>
    </row>
    <row r="57" ht="15" customHeight="1" spans="1:18">
      <c r="A57" s="448"/>
      <c r="B57" s="1024" t="s">
        <v>396</v>
      </c>
      <c r="C57" s="449"/>
      <c r="D57" s="449"/>
      <c r="E57" s="449"/>
      <c r="F57" s="449"/>
      <c r="G57" s="449"/>
      <c r="H57" s="449"/>
      <c r="I57" s="449"/>
      <c r="J57" s="461">
        <v>4027</v>
      </c>
      <c r="K57" s="395">
        <v>4832</v>
      </c>
      <c r="L57" s="396">
        <f ca="1" t="shared" si="0"/>
        <v>0</v>
      </c>
      <c r="M57" s="468"/>
      <c r="N57" s="469"/>
      <c r="R57" s="169">
        <f t="shared" si="1"/>
        <v>0</v>
      </c>
    </row>
    <row r="58" ht="15" customHeight="1" spans="1:18">
      <c r="A58" s="448"/>
      <c r="B58" s="1024" t="s">
        <v>397</v>
      </c>
      <c r="C58" s="449"/>
      <c r="D58" s="449"/>
      <c r="E58" s="449"/>
      <c r="F58" s="449"/>
      <c r="G58" s="449"/>
      <c r="H58" s="449"/>
      <c r="I58" s="449"/>
      <c r="J58" s="461">
        <v>4705</v>
      </c>
      <c r="K58" s="395">
        <v>5645</v>
      </c>
      <c r="L58" s="396">
        <f ca="1" t="shared" si="0"/>
        <v>0</v>
      </c>
      <c r="M58" s="468"/>
      <c r="N58" s="469"/>
      <c r="R58" s="169">
        <f t="shared" si="1"/>
        <v>0</v>
      </c>
    </row>
    <row r="59" ht="15" customHeight="1" spans="1:18">
      <c r="A59" s="448"/>
      <c r="B59" s="1024" t="s">
        <v>398</v>
      </c>
      <c r="C59" s="449"/>
      <c r="D59" s="449"/>
      <c r="E59" s="449"/>
      <c r="F59" s="449"/>
      <c r="G59" s="449"/>
      <c r="H59" s="449"/>
      <c r="I59" s="449"/>
      <c r="J59" s="461">
        <v>5383</v>
      </c>
      <c r="K59" s="395">
        <v>6458</v>
      </c>
      <c r="L59" s="396">
        <f ca="1" t="shared" si="0"/>
        <v>0</v>
      </c>
      <c r="M59" s="468"/>
      <c r="N59" s="469"/>
      <c r="R59" s="169">
        <f t="shared" si="1"/>
        <v>0</v>
      </c>
    </row>
    <row r="60" ht="15" customHeight="1" spans="1:18">
      <c r="A60" s="448"/>
      <c r="B60" s="1024" t="s">
        <v>399</v>
      </c>
      <c r="C60" s="449"/>
      <c r="D60" s="449"/>
      <c r="E60" s="449"/>
      <c r="F60" s="449"/>
      <c r="G60" s="449"/>
      <c r="H60" s="449"/>
      <c r="I60" s="449"/>
      <c r="J60" s="461">
        <v>6061</v>
      </c>
      <c r="K60" s="395">
        <v>7271</v>
      </c>
      <c r="L60" s="396">
        <f ca="1" t="shared" si="0"/>
        <v>0</v>
      </c>
      <c r="M60" s="468"/>
      <c r="N60" s="469"/>
      <c r="R60" s="169">
        <f t="shared" si="1"/>
        <v>0</v>
      </c>
    </row>
    <row r="61" ht="15" customHeight="1" spans="1:18">
      <c r="A61" s="448"/>
      <c r="B61" s="1024" t="s">
        <v>400</v>
      </c>
      <c r="C61" s="449"/>
      <c r="D61" s="449"/>
      <c r="E61" s="449"/>
      <c r="F61" s="449"/>
      <c r="G61" s="449"/>
      <c r="H61" s="449"/>
      <c r="I61" s="449"/>
      <c r="J61" s="461">
        <v>6739</v>
      </c>
      <c r="K61" s="395">
        <v>8084</v>
      </c>
      <c r="L61" s="396">
        <f ca="1" t="shared" si="0"/>
        <v>0</v>
      </c>
      <c r="M61" s="468"/>
      <c r="N61" s="469"/>
      <c r="R61" s="169">
        <f t="shared" si="1"/>
        <v>0</v>
      </c>
    </row>
    <row r="62" ht="15" customHeight="1" spans="1:18">
      <c r="A62" s="448"/>
      <c r="B62" s="1024" t="s">
        <v>401</v>
      </c>
      <c r="C62" s="449"/>
      <c r="D62" s="449"/>
      <c r="E62" s="449"/>
      <c r="F62" s="449"/>
      <c r="G62" s="449"/>
      <c r="H62" s="449"/>
      <c r="I62" s="449"/>
      <c r="J62" s="461">
        <v>7417</v>
      </c>
      <c r="K62" s="395">
        <v>8897</v>
      </c>
      <c r="L62" s="396">
        <f ca="1" t="shared" si="0"/>
        <v>0</v>
      </c>
      <c r="M62" s="468"/>
      <c r="N62" s="469"/>
      <c r="R62" s="169">
        <f t="shared" si="1"/>
        <v>0</v>
      </c>
    </row>
    <row r="63" ht="15" customHeight="1" spans="1:14">
      <c r="A63" s="454" t="s">
        <v>402</v>
      </c>
      <c r="B63" s="455"/>
      <c r="C63" s="455"/>
      <c r="D63" s="455"/>
      <c r="E63" s="455"/>
      <c r="F63" s="455"/>
      <c r="G63" s="455"/>
      <c r="H63" s="455"/>
      <c r="I63" s="455"/>
      <c r="J63" s="455"/>
      <c r="K63" s="455"/>
      <c r="L63" s="465"/>
      <c r="M63" s="468"/>
      <c r="N63" s="469"/>
    </row>
    <row r="64" ht="15" customHeight="1" spans="1:14">
      <c r="A64" s="1025" t="s">
        <v>403</v>
      </c>
      <c r="B64" s="457"/>
      <c r="C64" s="457"/>
      <c r="D64" s="457"/>
      <c r="E64" s="457"/>
      <c r="F64" s="457"/>
      <c r="G64" s="457"/>
      <c r="H64" s="457"/>
      <c r="I64" s="457"/>
      <c r="J64" s="457"/>
      <c r="K64" s="457"/>
      <c r="L64" s="466"/>
      <c r="M64" s="468"/>
      <c r="N64" s="469"/>
    </row>
    <row r="65" ht="28" spans="1:13">
      <c r="A65" s="225" t="s">
        <v>103</v>
      </c>
      <c r="B65" s="226" t="s">
        <v>268</v>
      </c>
      <c r="C65" s="226"/>
      <c r="D65" s="226"/>
      <c r="E65" s="226"/>
      <c r="F65" s="226"/>
      <c r="G65" s="226"/>
      <c r="H65" s="226"/>
      <c r="I65" s="226"/>
      <c r="J65" s="226" t="s">
        <v>269</v>
      </c>
      <c r="K65" s="226" t="s">
        <v>270</v>
      </c>
      <c r="L65" s="393" t="s">
        <v>92</v>
      </c>
      <c r="M65" s="468"/>
    </row>
    <row r="66" ht="12.75" customHeight="1" spans="1:14">
      <c r="A66" s="448"/>
      <c r="B66" s="449" t="s">
        <v>404</v>
      </c>
      <c r="C66" s="449"/>
      <c r="D66" s="449"/>
      <c r="E66" s="449"/>
      <c r="F66" s="449"/>
      <c r="G66" s="449"/>
      <c r="H66" s="449"/>
      <c r="I66" s="449"/>
      <c r="J66" s="462">
        <v>678</v>
      </c>
      <c r="K66" s="398">
        <v>813</v>
      </c>
      <c r="L66" s="396">
        <f ca="1">IF(TODAY()&lt;=$L$18,J66*A66,K66*A66)</f>
        <v>0</v>
      </c>
      <c r="M66" s="468"/>
      <c r="N66" s="469"/>
    </row>
    <row r="67" ht="15.2" spans="1:13">
      <c r="A67" s="471"/>
      <c r="B67" s="472"/>
      <c r="C67" s="472"/>
      <c r="D67" s="472"/>
      <c r="E67" s="472"/>
      <c r="F67" s="472"/>
      <c r="G67" s="472"/>
      <c r="H67" s="472"/>
      <c r="I67" s="484"/>
      <c r="J67" s="291" t="s">
        <v>405</v>
      </c>
      <c r="K67" s="292"/>
      <c r="L67" s="293">
        <f ca="1">SUM(L49:L66)</f>
        <v>0</v>
      </c>
      <c r="M67" s="468"/>
    </row>
    <row r="68" ht="12.75" customHeight="1" spans="1:13">
      <c r="A68" s="473" t="s">
        <v>406</v>
      </c>
      <c r="B68" s="474"/>
      <c r="C68" s="474"/>
      <c r="D68" s="474"/>
      <c r="E68" s="474"/>
      <c r="F68" s="474"/>
      <c r="G68" s="474"/>
      <c r="H68" s="474"/>
      <c r="I68" s="485"/>
      <c r="J68" s="294" t="s">
        <v>291</v>
      </c>
      <c r="K68" s="295"/>
      <c r="L68" s="296">
        <f ca="1">+L67*16%</f>
        <v>0</v>
      </c>
      <c r="M68" s="468"/>
    </row>
    <row r="69" ht="13.5" customHeight="1" spans="1:13">
      <c r="A69" s="473"/>
      <c r="B69" s="474"/>
      <c r="C69" s="474"/>
      <c r="D69" s="474"/>
      <c r="E69" s="474"/>
      <c r="F69" s="474"/>
      <c r="G69" s="474"/>
      <c r="H69" s="474"/>
      <c r="I69" s="485"/>
      <c r="J69" s="297" t="s">
        <v>68</v>
      </c>
      <c r="K69" s="298"/>
      <c r="L69" s="299">
        <f ca="1">+L67+L68</f>
        <v>0</v>
      </c>
      <c r="M69" s="468"/>
    </row>
    <row r="70" ht="5.25" customHeight="1" spans="1:13">
      <c r="A70" s="475"/>
      <c r="G70" s="483"/>
      <c r="H70" s="483"/>
      <c r="I70" s="486"/>
      <c r="J70" s="487"/>
      <c r="K70" s="487"/>
      <c r="L70" s="239"/>
      <c r="M70" s="468"/>
    </row>
    <row r="71" ht="3.75" customHeight="1" spans="1:13">
      <c r="A71" s="475"/>
      <c r="G71" s="483"/>
      <c r="H71" s="483"/>
      <c r="I71" s="486"/>
      <c r="J71" s="487"/>
      <c r="K71" s="487"/>
      <c r="L71" s="239"/>
      <c r="M71" s="468"/>
    </row>
    <row r="72" s="167" customFormat="1" ht="15.2" spans="1:13">
      <c r="A72" s="235" t="s">
        <v>293</v>
      </c>
      <c r="B72" s="236"/>
      <c r="C72" s="236"/>
      <c r="D72" s="236"/>
      <c r="E72" s="236"/>
      <c r="F72" s="236"/>
      <c r="G72" s="236"/>
      <c r="H72" s="236"/>
      <c r="I72" s="236"/>
      <c r="J72" s="236"/>
      <c r="K72" s="236"/>
      <c r="L72" s="200"/>
      <c r="M72" s="468"/>
    </row>
    <row r="73" s="168" customFormat="1" ht="30" customHeight="1" spans="1:13">
      <c r="A73" s="476" t="s">
        <v>407</v>
      </c>
      <c r="B73" s="477"/>
      <c r="C73" s="477"/>
      <c r="D73" s="477"/>
      <c r="E73" s="477"/>
      <c r="F73" s="477"/>
      <c r="G73" s="477"/>
      <c r="H73" s="477"/>
      <c r="I73" s="477"/>
      <c r="J73" s="477"/>
      <c r="K73" s="477"/>
      <c r="L73" s="488"/>
      <c r="M73" s="468"/>
    </row>
    <row r="74" s="168" customFormat="1" ht="30" customHeight="1" spans="1:13">
      <c r="A74" s="476" t="s">
        <v>408</v>
      </c>
      <c r="B74" s="477"/>
      <c r="C74" s="477"/>
      <c r="D74" s="477"/>
      <c r="E74" s="477"/>
      <c r="F74" s="477"/>
      <c r="G74" s="477"/>
      <c r="H74" s="477"/>
      <c r="I74" s="477"/>
      <c r="J74" s="477"/>
      <c r="K74" s="477"/>
      <c r="L74" s="488"/>
      <c r="M74" s="468"/>
    </row>
    <row r="75" s="168" customFormat="1" ht="30" customHeight="1" spans="1:13">
      <c r="A75" s="418" t="s">
        <v>409</v>
      </c>
      <c r="B75" s="419"/>
      <c r="C75" s="419"/>
      <c r="D75" s="419"/>
      <c r="E75" s="419"/>
      <c r="F75" s="419"/>
      <c r="G75" s="419"/>
      <c r="H75" s="419"/>
      <c r="I75" s="419"/>
      <c r="J75" s="419"/>
      <c r="K75" s="419"/>
      <c r="L75" s="431"/>
      <c r="M75" s="468"/>
    </row>
    <row r="76" s="168" customFormat="1" ht="15" customHeight="1" spans="1:13">
      <c r="A76" s="476" t="s">
        <v>410</v>
      </c>
      <c r="B76" s="477"/>
      <c r="C76" s="477"/>
      <c r="D76" s="477"/>
      <c r="E76" s="477"/>
      <c r="F76" s="477"/>
      <c r="G76" s="477"/>
      <c r="H76" s="477"/>
      <c r="I76" s="477"/>
      <c r="J76" s="477"/>
      <c r="K76" s="477"/>
      <c r="L76" s="488"/>
      <c r="M76" s="468"/>
    </row>
    <row r="77" s="168" customFormat="1" ht="15" customHeight="1" spans="1:13">
      <c r="A77" s="476" t="s">
        <v>411</v>
      </c>
      <c r="B77" s="477"/>
      <c r="C77" s="477"/>
      <c r="D77" s="477"/>
      <c r="E77" s="477"/>
      <c r="F77" s="477"/>
      <c r="G77" s="477"/>
      <c r="H77" s="477"/>
      <c r="I77" s="477"/>
      <c r="J77" s="477"/>
      <c r="K77" s="477"/>
      <c r="L77" s="488"/>
      <c r="M77" s="468"/>
    </row>
    <row r="78" s="168" customFormat="1" ht="15" customHeight="1" spans="1:13">
      <c r="A78" s="476" t="s">
        <v>412</v>
      </c>
      <c r="B78" s="477"/>
      <c r="C78" s="477"/>
      <c r="D78" s="477"/>
      <c r="E78" s="477"/>
      <c r="F78" s="477"/>
      <c r="G78" s="477"/>
      <c r="H78" s="477"/>
      <c r="I78" s="477"/>
      <c r="J78" s="477"/>
      <c r="K78" s="477"/>
      <c r="L78" s="488"/>
      <c r="M78" s="468"/>
    </row>
    <row r="79" s="168" customFormat="1" ht="30" customHeight="1" spans="1:13">
      <c r="A79" s="476" t="s">
        <v>413</v>
      </c>
      <c r="B79" s="477"/>
      <c r="C79" s="477"/>
      <c r="D79" s="477"/>
      <c r="E79" s="477"/>
      <c r="F79" s="477"/>
      <c r="G79" s="477"/>
      <c r="H79" s="477"/>
      <c r="I79" s="477"/>
      <c r="J79" s="477"/>
      <c r="K79" s="477"/>
      <c r="L79" s="488"/>
      <c r="M79" s="468"/>
    </row>
    <row r="80" s="168" customFormat="1" ht="15" customHeight="1" spans="1:13">
      <c r="A80" s="476" t="s">
        <v>414</v>
      </c>
      <c r="B80" s="477"/>
      <c r="C80" s="477"/>
      <c r="D80" s="477"/>
      <c r="E80" s="477"/>
      <c r="F80" s="477"/>
      <c r="G80" s="477"/>
      <c r="H80" s="477"/>
      <c r="I80" s="477"/>
      <c r="J80" s="477"/>
      <c r="K80" s="477"/>
      <c r="L80" s="488"/>
      <c r="M80" s="468"/>
    </row>
    <row r="81" s="168" customFormat="1" ht="30" customHeight="1" spans="1:13">
      <c r="A81" s="476" t="s">
        <v>415</v>
      </c>
      <c r="B81" s="477"/>
      <c r="C81" s="477"/>
      <c r="D81" s="477"/>
      <c r="E81" s="477"/>
      <c r="F81" s="477"/>
      <c r="G81" s="477"/>
      <c r="H81" s="477"/>
      <c r="I81" s="477"/>
      <c r="J81" s="477"/>
      <c r="K81" s="477"/>
      <c r="L81" s="488"/>
      <c r="M81" s="468"/>
    </row>
    <row r="82" s="168" customFormat="1" ht="30" customHeight="1" spans="1:13">
      <c r="A82" s="418" t="s">
        <v>416</v>
      </c>
      <c r="B82" s="419"/>
      <c r="C82" s="419"/>
      <c r="D82" s="419"/>
      <c r="E82" s="419"/>
      <c r="F82" s="419"/>
      <c r="G82" s="419"/>
      <c r="H82" s="419"/>
      <c r="I82" s="419"/>
      <c r="J82" s="419"/>
      <c r="K82" s="419"/>
      <c r="L82" s="431"/>
      <c r="M82" s="468"/>
    </row>
    <row r="83" s="168" customFormat="1" ht="15" customHeight="1" spans="1:13">
      <c r="A83" s="418" t="s">
        <v>417</v>
      </c>
      <c r="B83" s="419"/>
      <c r="C83" s="419"/>
      <c r="D83" s="419"/>
      <c r="E83" s="419"/>
      <c r="F83" s="419"/>
      <c r="G83" s="419"/>
      <c r="H83" s="419"/>
      <c r="I83" s="419"/>
      <c r="J83" s="419"/>
      <c r="K83" s="419"/>
      <c r="L83" s="431"/>
      <c r="M83" s="468"/>
    </row>
    <row r="84" s="168" customFormat="1" ht="15" customHeight="1" spans="1:13">
      <c r="A84" s="418" t="s">
        <v>418</v>
      </c>
      <c r="B84" s="419"/>
      <c r="C84" s="419"/>
      <c r="D84" s="419"/>
      <c r="E84" s="419"/>
      <c r="F84" s="419"/>
      <c r="G84" s="419"/>
      <c r="H84" s="419"/>
      <c r="I84" s="419"/>
      <c r="J84" s="419"/>
      <c r="K84" s="419"/>
      <c r="L84" s="431"/>
      <c r="M84" s="468"/>
    </row>
    <row r="85" s="168" customFormat="1" ht="15" customHeight="1" spans="1:13">
      <c r="A85" s="418" t="s">
        <v>419</v>
      </c>
      <c r="B85" s="419"/>
      <c r="C85" s="419"/>
      <c r="D85" s="419"/>
      <c r="E85" s="419"/>
      <c r="F85" s="419"/>
      <c r="G85" s="419"/>
      <c r="H85" s="419"/>
      <c r="I85" s="419"/>
      <c r="J85" s="419"/>
      <c r="K85" s="419"/>
      <c r="L85" s="431"/>
      <c r="M85" s="468"/>
    </row>
    <row r="86" s="168" customFormat="1" ht="15" customHeight="1" spans="1:13">
      <c r="A86" s="418" t="s">
        <v>420</v>
      </c>
      <c r="B86" s="419"/>
      <c r="C86" s="419"/>
      <c r="D86" s="419"/>
      <c r="E86" s="419"/>
      <c r="F86" s="419"/>
      <c r="G86" s="419"/>
      <c r="H86" s="419"/>
      <c r="I86" s="419"/>
      <c r="J86" s="419"/>
      <c r="K86" s="419"/>
      <c r="L86" s="431"/>
      <c r="M86" s="468"/>
    </row>
    <row r="87" s="168" customFormat="1" ht="15" customHeight="1" spans="1:13">
      <c r="A87" s="418" t="s">
        <v>421</v>
      </c>
      <c r="B87" s="419"/>
      <c r="C87" s="419"/>
      <c r="D87" s="419"/>
      <c r="E87" s="419"/>
      <c r="F87" s="419"/>
      <c r="G87" s="419"/>
      <c r="H87" s="419"/>
      <c r="I87" s="419"/>
      <c r="J87" s="419"/>
      <c r="K87" s="419"/>
      <c r="L87" s="431"/>
      <c r="M87" s="468"/>
    </row>
    <row r="88" s="168" customFormat="1" ht="15" customHeight="1" spans="1:13">
      <c r="A88" s="418" t="s">
        <v>422</v>
      </c>
      <c r="B88" s="419"/>
      <c r="C88" s="419"/>
      <c r="D88" s="419"/>
      <c r="E88" s="419"/>
      <c r="F88" s="419"/>
      <c r="G88" s="419"/>
      <c r="H88" s="419"/>
      <c r="I88" s="419"/>
      <c r="J88" s="419"/>
      <c r="K88" s="419"/>
      <c r="L88" s="431"/>
      <c r="M88" s="468"/>
    </row>
    <row r="89" s="168" customFormat="1" ht="30" customHeight="1" spans="1:13">
      <c r="A89" s="418" t="s">
        <v>423</v>
      </c>
      <c r="B89" s="419"/>
      <c r="C89" s="419"/>
      <c r="D89" s="419"/>
      <c r="E89" s="419"/>
      <c r="F89" s="419"/>
      <c r="G89" s="419"/>
      <c r="H89" s="419"/>
      <c r="I89" s="419"/>
      <c r="J89" s="419"/>
      <c r="K89" s="419"/>
      <c r="L89" s="431"/>
      <c r="M89" s="468"/>
    </row>
    <row r="90" ht="17.6" spans="1:13">
      <c r="A90" s="312" t="s">
        <v>242</v>
      </c>
      <c r="B90" s="313"/>
      <c r="C90" s="313"/>
      <c r="D90" s="313"/>
      <c r="E90" s="313"/>
      <c r="F90" s="313"/>
      <c r="G90" s="313"/>
      <c r="H90" s="313"/>
      <c r="I90" s="313"/>
      <c r="J90" s="313"/>
      <c r="K90" s="313"/>
      <c r="L90" s="348"/>
      <c r="M90" s="468"/>
    </row>
    <row r="91" ht="15" customHeight="1" spans="1:13">
      <c r="A91" s="478"/>
      <c r="B91" s="479"/>
      <c r="C91" s="479"/>
      <c r="D91" s="479"/>
      <c r="E91" s="479"/>
      <c r="F91" s="479"/>
      <c r="G91" s="479"/>
      <c r="H91" s="479"/>
      <c r="I91" s="479"/>
      <c r="J91" s="479"/>
      <c r="K91" s="479"/>
      <c r="L91" s="489"/>
      <c r="M91" s="468"/>
    </row>
    <row r="92" ht="15" customHeight="1" spans="1:13">
      <c r="A92" s="480"/>
      <c r="B92" s="481"/>
      <c r="C92" s="481"/>
      <c r="D92" s="481"/>
      <c r="E92" s="481"/>
      <c r="F92" s="481"/>
      <c r="G92" s="481"/>
      <c r="H92" s="481"/>
      <c r="I92" s="481"/>
      <c r="J92" s="481"/>
      <c r="K92" s="481"/>
      <c r="L92" s="481"/>
      <c r="M92" s="468"/>
    </row>
    <row r="93" ht="35.25" customHeight="1" spans="1:13">
      <c r="A93" s="316" t="s">
        <v>224</v>
      </c>
      <c r="B93" s="317"/>
      <c r="C93" s="317"/>
      <c r="D93" s="317"/>
      <c r="E93" s="317"/>
      <c r="F93" s="317"/>
      <c r="G93" s="317"/>
      <c r="H93" s="317"/>
      <c r="I93" s="317"/>
      <c r="J93" s="317"/>
      <c r="K93" s="317"/>
      <c r="L93" s="317"/>
      <c r="M93" s="468"/>
    </row>
    <row r="94" ht="21.75" customHeight="1" spans="1:13">
      <c r="A94" s="482" t="s">
        <v>225</v>
      </c>
      <c r="B94" s="482"/>
      <c r="C94" s="482"/>
      <c r="D94" s="482"/>
      <c r="E94" s="482"/>
      <c r="F94" s="482"/>
      <c r="G94" s="482"/>
      <c r="H94" s="482"/>
      <c r="I94" s="482"/>
      <c r="J94" s="482"/>
      <c r="K94" s="482"/>
      <c r="L94" s="482"/>
      <c r="M94" s="468"/>
    </row>
    <row r="95" ht="18.35" spans="1:13">
      <c r="A95" s="320" t="s">
        <v>226</v>
      </c>
      <c r="B95" s="321"/>
      <c r="C95" s="321"/>
      <c r="D95" s="321"/>
      <c r="E95" s="321"/>
      <c r="F95" s="321"/>
      <c r="G95" s="321"/>
      <c r="H95" s="321"/>
      <c r="I95" s="321"/>
      <c r="J95" s="321"/>
      <c r="K95" s="321"/>
      <c r="L95" s="321"/>
      <c r="M95" s="490"/>
    </row>
  </sheetData>
  <sheetProtection algorithmName="SHA-512" hashValue="hPtoRp1NC1rLOLHYW26InIihRPiCap9Bkyb6EpLseI6hXUCjpzYVZ//oIlYrNg3rkQCrt1PTJwcRPn1zCU9EsQ==" saltValue="doDBfhoRVgs1X3QLiBPgdg==" spinCount="100000" sheet="1" objects="1" scenarios="1"/>
  <mergeCells count="89">
    <mergeCell ref="E3:J3"/>
    <mergeCell ref="E4:J4"/>
    <mergeCell ref="A5:M5"/>
    <mergeCell ref="H6:I6"/>
    <mergeCell ref="J6:L6"/>
    <mergeCell ref="A7:L7"/>
    <mergeCell ref="D8:H8"/>
    <mergeCell ref="K8:L8"/>
    <mergeCell ref="D9:H9"/>
    <mergeCell ref="D10:H10"/>
    <mergeCell ref="D11:H11"/>
    <mergeCell ref="J11:L11"/>
    <mergeCell ref="D12:H12"/>
    <mergeCell ref="J12:L12"/>
    <mergeCell ref="D13:H13"/>
    <mergeCell ref="J13:L13"/>
    <mergeCell ref="D14:H14"/>
    <mergeCell ref="J14:L14"/>
    <mergeCell ref="D15:H15"/>
    <mergeCell ref="A17:L17"/>
    <mergeCell ref="A20:L20"/>
    <mergeCell ref="H21:L21"/>
    <mergeCell ref="K22:L22"/>
    <mergeCell ref="B23:F23"/>
    <mergeCell ref="A25:L25"/>
    <mergeCell ref="A26:L26"/>
    <mergeCell ref="B30:C30"/>
    <mergeCell ref="H30:L30"/>
    <mergeCell ref="I32:L32"/>
    <mergeCell ref="I33:L33"/>
    <mergeCell ref="I36:L36"/>
    <mergeCell ref="I37:L37"/>
    <mergeCell ref="A39:L39"/>
    <mergeCell ref="E44:I44"/>
    <mergeCell ref="A45:L45"/>
    <mergeCell ref="B47:K47"/>
    <mergeCell ref="B48:I48"/>
    <mergeCell ref="B49:I49"/>
    <mergeCell ref="B50:I50"/>
    <mergeCell ref="B51:K51"/>
    <mergeCell ref="B52:I52"/>
    <mergeCell ref="B53:I53"/>
    <mergeCell ref="B54:I54"/>
    <mergeCell ref="B55:I55"/>
    <mergeCell ref="B56:I56"/>
    <mergeCell ref="B57:I57"/>
    <mergeCell ref="B58:I58"/>
    <mergeCell ref="B59:I59"/>
    <mergeCell ref="B60:I60"/>
    <mergeCell ref="B61:I61"/>
    <mergeCell ref="B62:I62"/>
    <mergeCell ref="A63:L63"/>
    <mergeCell ref="A64:L64"/>
    <mergeCell ref="B65:I65"/>
    <mergeCell ref="B66:I66"/>
    <mergeCell ref="A67:H67"/>
    <mergeCell ref="J67:K67"/>
    <mergeCell ref="J68:K68"/>
    <mergeCell ref="J69:K69"/>
    <mergeCell ref="A72:K72"/>
    <mergeCell ref="A73:L73"/>
    <mergeCell ref="A74:L74"/>
    <mergeCell ref="A75:L75"/>
    <mergeCell ref="A76:L76"/>
    <mergeCell ref="A77:L77"/>
    <mergeCell ref="A78:L78"/>
    <mergeCell ref="A79:L79"/>
    <mergeCell ref="A80:L80"/>
    <mergeCell ref="A81:L81"/>
    <mergeCell ref="A82:L82"/>
    <mergeCell ref="A83:L83"/>
    <mergeCell ref="A84:L84"/>
    <mergeCell ref="A85:L85"/>
    <mergeCell ref="A86:L86"/>
    <mergeCell ref="A87:L87"/>
    <mergeCell ref="A88:L88"/>
    <mergeCell ref="A89:L89"/>
    <mergeCell ref="A90:L90"/>
    <mergeCell ref="A91:L91"/>
    <mergeCell ref="A93:L93"/>
    <mergeCell ref="A94:L94"/>
    <mergeCell ref="A95:L95"/>
    <mergeCell ref="G28:G29"/>
    <mergeCell ref="M6:M95"/>
    <mergeCell ref="K2:M3"/>
    <mergeCell ref="K9:L10"/>
    <mergeCell ref="H28:L29"/>
    <mergeCell ref="A40:L42"/>
    <mergeCell ref="A68:H69"/>
  </mergeCells>
  <printOptions horizontalCentered="1"/>
  <pageMargins left="0.393700787401575" right="0.393700787401575" top="0.393700787401575" bottom="0.393700787401575" header="0" footer="0"/>
  <pageSetup paperSize="1" scale="65" fitToHeight="5" orientation="portrait"/>
  <headerFooter alignWithMargins="0"/>
  <rowBreaks count="1" manualBreakCount="1">
    <brk id="70" max="12"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2" master="" otherUserPermission="visible"/>
  <rangeList sheetStid="10" master="" otherUserPermission="visible"/>
  <rangeList sheetStid="14" master="" otherUserPermission="visible"/>
  <rangeList sheetStid="12" master="" otherUserPermission="visible"/>
  <rangeList sheetStid="13" master="" otherUserPermission="visible"/>
  <rangeList sheetStid="17" master="" otherUserPermission="visible"/>
  <rangeList sheetStid="15" master="" otherUserPermission="visible"/>
  <rangeList sheetStid="16" master="" otherUserPermission="visible"/>
  <rangeList sheetStid="11" master="" otherUserPermission="visible"/>
  <rangeList sheetStid="19" master="" otherUserPermission="visible"/>
  <rangeList sheetStid="9" master="" otherUserPermission="visible"/>
  <rangeList sheetStid="18" master="" otherUserPermission="visible"/>
</allowEditUser>
</file>

<file path=customXml/item2.xml>��< ? x m l   v e r s i o n = ' 1 . 0 '   e n c o d i n g = ' u t f - 8 ' ? > 
 < p : p r o p e r t i e s   x m l n s : x s i = " h t t p : / / w w w . w 3 . o r g / 2 0 0 1 / X M L S c h e m a - i n s t a n c e "   x m l n s : p = " h t t p : / / s c h e m a s . m i c r o s o f t . c o m / o f f i c e / 2 0 0 6 / m e t a d a t a / p r o p e r t i e s "   x m l n s : p c = " h t t p : / / s c h e m a s . m i c r o s o f t . c o m / o f f i c e / i n f o p a t h / 2 0 0 7 / P a r t n e r C o n t r o l s " > 
   < d o c u m e n t M a n a g e m e n t > 
     < _ a c t i v i t y   x m l n s = " 7 f 7 8 e 1 0 e - 9 4 8 d - 4 c f 2 - b a d a - 1 0 d e 3 5 5 d c 0 6 5 "   x s i : n i l = " t r u e " / > 
   < / d o c u m e n t M a n a g e m e n t > 
 < / p : p r o p e r t i e s > 
 
</file>

<file path=customXml/item3.xml>��< ? m s o - c o n t e n t T y p e   ? > 
 < F o r m T e m p l a t e s   x m l n s = " h t t p : / / s c h e m a s . m i c r o s o f t . c o m / s h a r e p o i n t / v 3 / c o n t e n t t y p e / f o r m s " > 
   < D i s p l a y > D o c u m e n t L i b r a r y F o r m < / D i s p l a y > 
   < E d i t > D o c u m e n t L i b r a r y F o r m < / E d i t > 
   < N e w > D o c u m e n t L i b r a r y F o r m < / N e w > 
 < / F o r m T e m p l a t e s > 
 
</file>

<file path=customXml/item4.xml>��< ? x m l   v e r s i o n = ' 1 . 0 '   e n c o d i n g = ' u t f - 8 ' ? > 
 < c t : c o n t e n t T y p e S c h e m a   x m l n s : c t = " h t t p : / / s c h e m a s . m i c r o s o f t . c o m / o f f i c e / 2 0 0 6 / m e t a d a t a / c o n t e n t T y p e "   m a : v e r s i o n I D = " 4 1 2 7 0 3 1 8 a e b 1 9 6 8 4 6 2 b 5 1 4 a 2 5 e d 1 3 8 b 3 "   x m l n s : m a = " h t t p : / / s c h e m a s . m i c r o s o f t . c o m / o f f i c e / 2 0 0 6 / m e t a d a t a / p r o p e r t i e s / m e t a A t t r i b u t e s "   m a : c o n t e n t T y p e S c o p e = " "   c t : _ = " "   m a : _ = " "   m a : c o n t e n t T y p e I D = " 0 x 0 1 0 1 0 0 7 0 C D 2 C E 8 6 6 A B 9 1 4 4 B 9 3 1 6 9 E C 7 5 A 0 A C E 0 "   m a : c o n t e n t T y p e V e r s i o n = " 1 6 "   m a : c o n t e n t T y p e N a m e = " D o c u m e n t "   m a : c o n t e n t T y p e D e s c r i p t i o n = " C r e a t e   a   n e w   d o c u m e n t . " > 
   < x s d : s c h e m a   x m l n s : x s = " h t t p : / / w w w . w 3 . o r g / 2 0 0 1 / X M L S c h e m a "   n s 3 : _ = " "   x m l n s : p = " h t t p : / / s c h e m a s . m i c r o s o f t . c o m / o f f i c e / 2 0 0 6 / m e t a d a t a / p r o p e r t i e s "   m a : r o o t = " t r u e "   t a r g e t N a m e s p a c e = " h t t p : / / s c h e m a s . m i c r o s o f t . c o m / o f f i c e / 2 0 0 6 / m e t a d a t a / p r o p e r t i e s "   x m l n s : n s 3 = " 7 f 7 8 e 1 0 e - 9 4 8 d - 4 c f 2 - b a d a - 1 0 d e 3 5 5 d c 0 6 5 "   m a : f i e l d s I D = " e 3 b d 7 b 8 5 9 c b 8 f 4 d 5 5 c 5 1 c 2 8 d e 9 2 3 7 4 3 2 "   x m l n s : n s 4 = " 3 f 6 2 6 1 2 6 - 4 c 3 d - 4 d 6 6 - 9 1 1 9 - f 2 9 f b 9 2 b f a 3 0 "   n s 4 : _ = " "   x m l n s : x s d = " h t t p : / / w w w . w 3 . o r g / 2 0 0 1 / X M L S c h e m a " > 
     < x s d : i m p o r t   n a m e s p a c e = " 7 f 7 8 e 1 0 e - 9 4 8 d - 4 c f 2 - b a d a - 1 0 d e 3 5 5 d c 0 6 5 " / > 
     < x s d : i m p o r t   n a m e s p a c e = " 3 f 6 2 6 1 2 6 - 4 c 3 d - 4 d 6 6 - 9 1 1 9 - f 2 9 f b 9 2 b f a 3 0 " / > 
     < x s d : e l e m e n t   n a m e = " p r o p e r t i e s " > 
       < x s d : c o m p l e x T y p e > 
         < x s d : s e q u e n c e > 
           < x s d : e l e m e n t   n a m e = " d o c u m e n t M a n a g e m e n t " > 
             < x s d : c o m p l e x T y p e > 
               < x s d : a l l > 
                 < x s d : e l e m e n t   m i n O c c u r s = " 0 "   r e f = " n s 3 : M e d i a S e r v i c e M e t a d a t a " / > 
                 < x s d : e l e m e n t   m i n O c c u r s = " 0 "   r e f = " n s 3 : M e d i a S e r v i c e F a s t M e t a d a t a " / > 
                 < x s d : e l e m e n t   m i n O c c u r s = " 0 "   r e f = " n s 3 : M e d i a S e r v i c e A u t o T a g s " / > 
                 < x s d : e l e m e n t   m i n O c c u r s = " 0 "   r e f = " n s 3 : M e d i a S e r v i c e O C R " / > 
                 < x s d : e l e m e n t   m i n O c c u r s = " 0 "   r e f = " n s 3 : M e d i a S e r v i c e G e n e r a t i o n T i m e " / > 
                 < x s d : e l e m e n t   m i n O c c u r s = " 0 "   r e f = " n s 3 : M e d i a S e r v i c e E v e n t H a s h C o d e " / > 
                 < x s d : e l e m e n t   m i n O c c u r s = " 0 "   r e f = " n s 3 : M e d i a S e r v i c e S e a r c h P r o p e r t i e s " / > 
                 < x s d : e l e m e n t   m i n O c c u r s = " 0 "   r e f = " n s 3 : M e d i a S e r v i c e D a t e T a k e n " / > 
                 < x s d : e l e m e n t   m i n O c c u r s = " 0 "   r e f = " n s 3 : M e d i a S e r v i c e L o c a t i o n " / > 
                 < x s d : e l e m e n t   m i n O c c u r s = " 0 "   r e f = " n s 3 : M e d i a L e n g t h I n S e c o n d s " / > 
                 < x s d : e l e m e n t   m i n O c c u r s = " 0 "   r e f = " n s 3 : _ a c t i v i t y " / > 
                 < x s d : e l e m e n t   m i n O c c u r s = " 0 "   r e f = " n s 4 : S h a r e d W i t h U s e r s " / > 
                 < x s d : e l e m e n t   m i n O c c u r s = " 0 "   r e f = " n s 4 : S h a r e d W i t h D e t a i l s " / > 
                 < x s d : e l e m e n t   m i n O c c u r s = " 0 "   r e f = " n s 4 : S h a r i n g H i n t H a s h " / > 
                 < x s d : e l e m e n t   m i n O c c u r s = " 0 "   r e f = " n s 3 : M e d i a S e r v i c e O b j e c t D e t e c t o r V e r s i o n s " / > 
                 < x s d : e l e m e n t   m i n O c c u r s = " 0 "   r e f = " n s 3 : M e d i a S e r v i c e S y s t e m T a g s " / > 
               < / x s d : a l l > 
             < / x s d : c o m p l e x T y p e > 
           < / x s d : e l e m e n t > 
         < / x s d : s e q u e n c e > 
       < / x s d : c o m p l e x T y p e > 
     < / x s d : e l e m e n t > 
   < / x s d : s c h e m a > 
   < x s d : s c h e m a   x m l n s : x s = " h t t p : / / w w w . w 3 . o r g / 2 0 0 1 / X M L S c h e m a "   x m l n s : d m s = " h t t p : / / s c h e m a s . m i c r o s o f t . c o m / o f f i c e / 2 0 0 6 / d o c u m e n t M a n a g e m e n t / t y p e s "   t a r g e t N a m e s p a c e = " 7 f 7 8 e 1 0 e - 9 4 8 d - 4 c f 2 - b a d a - 1 0 d e 3 5 5 d c 0 6 5 "   x m l n s : p c = " h t t p : / / s c h e m a s . m i c r o s o f t . c o m / o f f i c e / i n f o p a t h / 2 0 0 7 / P a r t n e r C o n t r o l s "   e l e m e n t F o r m D e f a u l t = " q u a l i f i e d "   x m l n s : x s d = " h t t p : / / w w w . w 3 . o r g / 2 0 0 1 / X M L S c h e m a " > 
     < x s d : i m p o r t   n a m e s p a c e = " h t t p : / / s c h e m a s . m i c r o s o f t . c o m / o f f i c e / 2 0 0 6 / d o c u m e n t M a n a g e m e n t / t y p e s " / > 
     < x s d : i m p o r t   n a m e s p a c e = " h t t p : / / s c h e m a s . m i c r o s o f t . c o m / o f f i c e / i n f o p a t h / 2 0 0 7 / P a r t n e r C o n t r o l s " / > 
     < x s d : e l e m e n t   n a m e = " M e d i a S e r v i c e M e t a d a t a "   m a : i n t e r n a l N a m e = " M e d i a S e r v i c e M e t a d a t a "   n i l l a b l e = " t r u e "   m a : h i d d e n = " t r u e "   m a : r e a d O n l y = " t r u e "   m a : i n d e x = " 8 "   m a : d i s p l a y N a m e = " M e d i a S e r v i c e M e t a d a t a " > 
       < x s d : s i m p l e T y p e > 
         < x s d : r e s t r i c t i o n   b a s e = " d m s : N o t e " / > 
       < / x s d : s i m p l e T y p e > 
     < / x s d : e l e m e n t > 
     < x s d : e l e m e n t   n a m e = " M e d i a S e r v i c e F a s t M e t a d a t a "   m a : i n t e r n a l N a m e = " M e d i a S e r v i c e F a s t M e t a d a t a "   n i l l a b l e = " t r u e "   m a : h i d d e n = " t r u e "   m a : r e a d O n l y = " t r u e "   m a : i n d e x = " 9 "   m a : d i s p l a y N a m e = " M e d i a S e r v i c e F a s t M e t a d a t a " > 
       < x s d : s i m p l e T y p e > 
         < x s d : r e s t r i c t i o n   b a s e = " d m s : N o t e " / > 
       < / x s d : s i m p l e T y p e > 
     < / x s d : e l e m e n t > 
     < x s d : e l e m e n t   n a m e = " M e d i a S e r v i c e A u t o T a g s "   m a : i n t e r n a l N a m e = " M e d i a S e r v i c e A u t o T a g s "   n i l l a b l e = " t r u e "   m a : r e a d O n l y = " t r u e "   m a : i n d e x = " 1 0 "   m a : d i s p l a y N a m e = " T a g s " > 
       < x s d : s i m p l e T y p e > 
         < x s d : r e s t r i c t i o n   b a s e = " d m s : T e x t " / > 
       < / x s d : s i m p l e T y p e > 
     < / x s d : e l e m e n t > 
     < x s d : e l e m e n t   n a m e = " M e d i a S e r v i c e O C R "   m a : i n t e r n a l N a m e = " M e d i a S e r v i c e O C R "   n i l l a b l e = " t r u e "   m a : r e a d O n l y = " t r u e "   m a : i n d e x = " 1 1 "   m a : d i s p l a y N a m e = " E x t r a c t e d   T e x t " > 
       < x s d : s i m p l e T y p e > 
         < x s d : r e s t r i c t i o n   b a s e = " d m s : N o t e " > 
           < x s d : m a x L e n g t h   v a l u e = " 2 5 5 " / > 
         < / x s d : r e s t r i c t i o n > 
       < / x s d : s i m p l e T y p e > 
     < / x s d : e l e m e n t > 
     < x s d : e l e m e n t   n a m e = " M e d i a S e r v i c e G e n e r a t i o n T i m e "   m a : i n t e r n a l N a m e = " M e d i a S e r v i c e G e n e r a t i o n T i m e "   n i l l a b l e = " t r u e "   m a : h i d d e n = " t r u e "   m a : r e a d O n l y = " t r u e "   m a : i n d e x = " 1 2 "   m a : d i s p l a y N a m e = " M e d i a S e r v i c e G e n e r a t i o n T i m e " > 
       < x s d : s i m p l e T y p e > 
         < x s d : r e s t r i c t i o n   b a s e = " d m s : T e x t " / > 
       < / x s d : s i m p l e T y p e > 
     < / x s d : e l e m e n t > 
     < x s d : e l e m e n t   n a m e = " M e d i a S e r v i c e E v e n t H a s h C o d e "   m a : i n t e r n a l N a m e = " M e d i a S e r v i c e E v e n t H a s h C o d e "   n i l l a b l e = " t r u e "   m a : h i d d e n = " t r u e "   m a : r e a d O n l y = " t r u e "   m a : i n d e x = " 1 3 "   m a : d i s p l a y N a m e = " M e d i a S e r v i c e E v e n t H a s h C o d e " > 
       < x s d : s i m p l e T y p e > 
         < x s d : r e s t r i c t i o n   b a s e = " d m s : T e x t " / > 
       < / x s d : s i m p l e T y p e > 
     < / x s d : e l e m e n t > 
     < x s d : e l e m e n t   n a m e = " M e d i a S e r v i c e S e a r c h P r o p e r t i e s "   m a : i n t e r n a l N a m e = " M e d i a S e r v i c e S e a r c h P r o p e r t i e s "   n i l l a b l e = " t r u e "   m a : h i d d e n = " t r u e "   m a : r e a d O n l y = " t r u e "   m a : i n d e x = " 1 4 "   m a : d i s p l a y N a m e = " M e d i a S e r v i c e S e a r c h P r o p e r t i e s " > 
       < x s d : s i m p l e T y p e > 
         < x s d : r e s t r i c t i o n   b a s e = " d m s : N o t e " / > 
       < / x s d : s i m p l e T y p e > 
     < / x s d : e l e m e n t > 
     < x s d : e l e m e n t   n a m e = " M e d i a S e r v i c e D a t e T a k e n "   m a : i n t e r n a l N a m e = " M e d i a S e r v i c e D a t e T a k e n "   n i l l a b l e = " t r u e "   m a : h i d d e n = " t r u e "   m a : r e a d O n l y = " t r u e "   m a : i n d e x = " 1 5 "   m a : d i s p l a y N a m e = " M e d i a S e r v i c e D a t e T a k e n "   m a : i n d e x e d = " t r u e " > 
       < x s d : s i m p l e T y p e > 
         < x s d : r e s t r i c t i o n   b a s e = " d m s : T e x t " / > 
       < / x s d : s i m p l e T y p e > 
     < / x s d : e l e m e n t > 
     < x s d : e l e m e n t   n a m e = " M e d i a S e r v i c e L o c a t i o n "   m a : i n t e r n a l N a m e = " M e d i a S e r v i c e L o c a t i o n "   n i l l a b l e = " t r u e "   m a : r e a d O n l y = " t r u e "   m a : i n d e x = " 1 6 "   m a : d i s p l a y N a m e = " L o c a t i o n "   m a : i n d e x e d = " t r u e " > 
       < x s d : s i m p l e T y p e > 
         < x s d : r e s t r i c t i o n   b a s e = " d m s : T e x t " / > 
       < / x s d : s i m p l e T y p e > 
     < / x s d : e l e m e n t > 
     < x s d : e l e m e n t   n a m e = " M e d i a L e n g t h I n S e c o n d s "   m a : i n t e r n a l N a m e = " M e d i a L e n g t h I n S e c o n d s "   n i l l a b l e = " t r u e "   m a : h i d d e n = " t r u e "   m a : r e a d O n l y = " t r u e "   m a : i n d e x = " 1 7 "   m a : d i s p l a y N a m e = " M e d i a L e n g t h I n S e c o n d s " > 
       < x s d : s i m p l e T y p e > 
         < x s d : r e s t r i c t i o n   b a s e = " d m s : U n k n o w n " / > 
       < / x s d : s i m p l e T y p e > 
     < / x s d : e l e m e n t > 
     < x s d : e l e m e n t   n a m e = " _ a c t i v i t y "   m a : i n t e r n a l N a m e = " _ a c t i v i t y "   n i l l a b l e = " t r u e "   m a : h i d d e n = " t r u e "   m a : i n d e x = " 1 8 "   m a : d i s p l a y N a m e = " _ a c t i v i t y " > 
       < x s d : s i m p l e T y p e > 
         < x s d : r e s t r i c t i o n   b a s e = " d m s : N o t e " / > 
       < / x s d : s i m p l e T y p e > 
     < / x s d : e l e m e n t > 
     < x s d : e l e m e n t   n a m e = " M e d i a S e r v i c e O b j e c t D e t e c t o r V e r s i o n s "   m a : i n t e r n a l N a m e = " M e d i a S e r v i c e O b j e c t D e t e c t o r V e r s i o n s "   n i l l a b l e = " t r u e "   m a : h i d d e n = " t r u e "   m a : r e a d O n l y = " t r u e "   m a : i n d e x = " 2 2 "   m a : d i s p l a y N a m e = " M e d i a S e r v i c e O b j e c t D e t e c t o r V e r s i o n s "   m a : i n d e x e d = " t r u e " > 
       < x s d : s i m p l e T y p e > 
         < x s d : r e s t r i c t i o n   b a s e = " d m s : T e x t " / > 
       < / x s d : s i m p l e T y p e > 
     < / x s d : e l e m e n t > 
     < x s d : e l e m e n t   n a m e = " M e d i a S e r v i c e S y s t e m T a g s "   m a : i n t e r n a l N a m e = " M e d i a S e r v i c e S y s t e m T a g s "   n i l l a b l e = " t r u e "   m a : h i d d e n = " t r u e "   m a : r e a d O n l y = " t r u e "   m a : i n d e x = " 2 3 "   m a : d i s p l a y N a m e = " M e d i a S e r v i c e S y s t e m T a g s " > 
       < x s d : s i m p l e T y p e > 
         < x s d : r e s t r i c t i o n   b a s e = " d m s : N o t e " / > 
       < / x s d : s i m p l e T y p e > 
     < / x s d : e l e m e n t > 
   < / x s d : s c h e m a > 
   < x s d : s c h e m a   x m l n s : x s = " h t t p : / / w w w . w 3 . o r g / 2 0 0 1 / X M L S c h e m a "   x m l n s : d m s = " h t t p : / / s c h e m a s . m i c r o s o f t . c o m / o f f i c e / 2 0 0 6 / d o c u m e n t M a n a g e m e n t / t y p e s "   t a r g e t N a m e s p a c e = " 3 f 6 2 6 1 2 6 - 4 c 3 d - 4 d 6 6 - 9 1 1 9 - f 2 9 f b 9 2 b f a 3 0 "   x m l n s : p c = " h t t p : / / s c h e m a s . m i c r o s o f t . c o m / o f f i c e / i n f o p a t h / 2 0 0 7 / P a r t n e r C o n t r o l s "   e l e m e n t F o r m D e f a u l t = " q u a l i f i e d "   x m l n s : x s d = " h t t p : / / w w w . w 3 . o r g / 2 0 0 1 / X M L S c h e m a " > 
     < x s d : i m p o r t   n a m e s p a c e = " h t t p : / / s c h e m a s . m i c r o s o f t . c o m / o f f i c e / 2 0 0 6 / d o c u m e n t M a n a g e m e n t / t y p e s " / > 
     < x s d : i m p o r t   n a m e s p a c e = " h t t p : / / s c h e m a s . m i c r o s o f t . c o m / o f f i c e / i n f o p a t h / 2 0 0 7 / P a r t n e r C o n t r o l s " / > 
     < x s d : e l e m e n t   n a m e = " S h a r e d W i t h U s e r s "   m a : i n t e r n a l N a m e = " S h a r e d W i t h U s e r s "   n i l l a b l e = " t r u e "   m a : r e a d O n l y = " t r u e "   m a : i n d e x = " 1 9 "   m a : d i s p l a y N a m e = " S h a r e d   W i t h " > 
       < x s d : c o m p l e x T y p e > 
         < x s d : c o m p l e x C o n t e n t > 
           < x s d : e x t e n s i o n   b a s e = " d m s : U s e r M u l t i " > 
             < x s d : s e q u e n c e > 
               < x s d : e l e m e n t   m a x O c c u r s = " u n b o u n d e d "   n a m e = " U s e r I n f o "   m i n O c c u r s = " 0 " > 
                 < x s d : c o m p l e x T y p e > 
                   < x s d : s e q u e n c e > 
                     < x s d : e l e m e n t   n a m e = " D i s p l a y N a m e "   m i n O c c u r s = " 0 "   t y p e = " x s d : s t r i n g " / > 
                     < x s d : e l e m e n t   n a m e = " A c c o u n t I d "   m i n O c c u r s = " 0 "   n i l l a b l e = " t r u e "   t y p e = " d m s : U s e r I d " / > 
                     < x s d : e l e m e n t   n a m e = " A c c o u n t T y p e "   m i n O c c u r s = " 0 "   t y p e = " x s d : s t r i n g " / > 
                   < / x s d : s e q u e n c e > 
                 < / x s d : c o m p l e x T y p e > 
               < / x s d : e l e m e n t > 
             < / x s d : s e q u e n c e > 
           < / x s d : e x t e n s i o n > 
         < / x s d : c o m p l e x C o n t e n t > 
       < / x s d : c o m p l e x T y p e > 
     < / x s d : e l e m e n t > 
     < x s d : e l e m e n t   n a m e = " S h a r e d W i t h D e t a i l s "   m a : i n t e r n a l N a m e = " S h a r e d W i t h D e t a i l s "   n i l l a b l e = " t r u e "   m a : r e a d O n l y = " t r u e "   m a : i n d e x = " 2 0 "   m a : d i s p l a y N a m e = " S h a r e d   W i t h   D e t a i l s " > 
       < x s d : s i m p l e T y p e > 
         < x s d : r e s t r i c t i o n   b a s e = " d m s : N o t e " > 
           < x s d : m a x L e n g t h   v a l u e = " 2 5 5 " / > 
         < / x s d : r e s t r i c t i o n > 
       < / x s d : s i m p l e T y p e > 
     < / x s d : e l e m e n t > 
     < x s d : e l e m e n t   n a m e = " S h a r i n g H i n t H a s h "   m a : i n t e r n a l N a m e = " S h a r i n g H i n t H a s h "   n i l l a b l e = " t r u e "   m a : h i d d e n = " t r u e "   m a : r e a d O n l y = " t r u e "   m a : i n d e x = " 2 1 "   m a : d i s p l a y N a m e = " S h a r i n g   H i n t   H a s h " > 
       < x s d : s i m p l e T y p e > 
         < x s d : r e s t r i c t i o n   b a s e = " d m s : T e x t " / > 
       < / x s d : s i m p l e T y p e > 
     < / x s d : e l e m e n t > 
   < / x s d : s c h e m a > 
   < x s d : s c h e m a   a t t r i b u t e F o r m D e f a u l t = " u n q u a l i f i e d "   x m l n s : x s i = " h t t p : / / w w w . w 3 . o r g / 2 0 0 1 / X M L S c h e m a - i n s t a n c e "   b l o c k D e f a u l t = " # a l l "   x m l n s = " h t t p : / / s c h e m a s . o p e n x m l f o r m a t s . o r g / p a c k a g e / 2 0 0 6 / m e t a d a t a / c o r e - p r o p e r t i e s "   t a r g e t N a m e s p a c e = " h t t p : / / s c h e m a s . o p e n x m l f o r m a t s . o r g / p a c k a g e / 2 0 0 6 / m e t a d a t a / c o r e - p r o p e r t i e s "   e l e m e n t F o r m D e f a u l t = " q u a l i f i e d "   x m l n s : d c = " h t t p : / / p u r l . o r g / d c / e l e m e n t s / 1 . 1 / "   x m l n s : d c t e r m s = " h t t p : / / p u r l . o r g / d c / t e r m s / "   x m l n s : x s d = " h t t p : / / w w w . w 3 . o r g / 2 0 0 1 / X M L S c h e m a "   x m l n s : o d o c = " h t t p : / / s c h e m a s . m i c r o s o f t . c o m / i n t e r n a l / o b d " > 
     < x s d : i m p o r t   n a m e s p a c e = " h t t p : / / p u r l . o r g / d c / e l e m e n t s / 1 . 1 / "   s c h e m a L o c a t i o n = " h t t p : / / d u b l i n c o r e . o r g / s c h e m a s / x m l s / q d c / 2 0 0 3 / 0 4 / 0 2 / d c . x s d " / > 
     < x s d : i m p o r t   n a m e s p a c e = " h t t p : / / p u r l . o r g / d c / t e r m s / "   s c h e m a L o c a t i o n = " h t t p : / / d u b l i n c o r e . o r g / s c h e m a s / x m l s / q d c / 2 0 0 3 / 0 4 / 0 2 / d c t e r m s . x s d " / > 
     < x s d : e l e m e n t   n a m e = " c o r e P r o p e r t i e s "   t y p e = " C T _ c o r e P r o p e r t i e s " / > 
     < x s d : c o m p l e x T y p e   n a m e = " C T _ c o r e P r o p e r t i e s " > 
       < x s d : a l l > 
         < x s d : e l e m e n t   m a x O c c u r s = " 1 "   m i n O c c u r s = " 0 "   r e f = " d c : c r e a t o r " / > 
         < x s d : e l e m e n t   m a x O c c u r s = " 1 "   m i n O c c u r s = " 0 "   r e f = " d c t e r m s : c r e a t e d " / > 
         < x s d : e l e m e n t   m a x O c c u r s = " 1 "   m i n O c c u r s = " 0 "   r e f = " d c : i d e n t i f i e r " / > 
         < x s d : e l e m e n t   m a x O c c u r s = " 1 "   n a m e = " c o n t e n t T y p e "   m i n O c c u r s = " 0 "   t y p e = " x s d : s t r i n g "   m a : i n d e x = " 0 "   m a : d i s p l a y N a m e = " C o n t e n t   T y p e " / > 
         < x s d : e l e m e n t   m a x O c c u r s = " 1 "   m i n O c c u r s = " 0 "   m a : i n d e x = " 4 "   r e f = " d c : t i t l e "   m a : d i s p l a y N a m e = " T i t l e " / > 
         < x s d : e l e m e n t   m a x O c c u r s = " 1 "   m i n O c c u r s = " 0 "   r e f = " d c : s u b j e c t " / > 
         < x s d : e l e m e n t   m a x O c c u r s = " 1 "   m i n O c c u r s = " 0 "   r e f = " d c : d e s c r i p t i o n " / > 
         < x s d : e l e m e n t   m a x O c c u r s = " 1 "   n a m e = " k e y w o r d s "   m i n O c c u r s = " 0 "   t y p e = " x s d : s t r i n g " / > 
         < x s d : e l e m e n t   m a x O c c u r s = " 1 "   m i n O c c u r s = " 0 "   r e f = " d c : l a n g u a g e " / > 
         < x s d : e l e m e n t   m a x O c c u r s = " 1 "   n a m e = " c a t e g o r y "   m i n O c c u r s = " 0 "   t y p e = " x s d : s t r i n g " / > 
         < x s d : e l e m e n t   m a x O c c u r s = " 1 "   n a m e = " v e r s i o n "   m i n O c c u r s = " 0 "   t y p e = " x s d : s t r i n g " / > 
         < x s d : e l e m e n t   m a x O c c u r s = " 1 "   n a m e = " r e v i s i o n "   m i n O c c u r s = " 0 "   t y p e = " x s d : s t r i n g " > 
           < x s d : a n n o t a t i o n > 
             < x s d : d o c u m e n t a t i o n > & # x d ; 
                                                 T h i s   v a l u e   i n d i c a t e s   t h e   n u m b e r   o f   s a v e s   o r   r e v i s i o n s .   T h e   a p p l i c a t i o n   i s   r e s p o n s i b l e   f o r   u p d a t i n g   t h i s   v a l u e   a f t e r   e a c h   r e v i s i o n . & # x d ; 
                                         < / x s d : d o c u m e n t a t i o n > 
           < / x s d : a n n o t a t i o n > 
         < / x s d : e l e m e n t > 
         < x s d : e l e m e n t   m a x O c c u r s = " 1 "   n a m e = " l a s t M o d i f i e d B y "   m i n O c c u r s = " 0 "   t y p e = " x s d : s t r i n g " / > 
         < x s d : e l e m e n t   m a x O c c u r s = " 1 "   m i n O c c u r s = " 0 "   r e f = " d c t e r m s : m o d i f i e d " / > 
         < x s d : e l e m e n t   m a x O c c u r s = " 1 "   n a m e = " c o n t e n t S t a t u s "   m i n O c c u r s = " 0 "   t y p e = " x s d : s t r i n g " / > 
       < / x s d : a l l > 
     < / x s d : c o m p l e x T y p e > 
   < / x s d : s c h e m a > 
   < x s : s c h e m a   a t t r i b u t e F o r m D e f a u l t = " u n q u a l i f i e d "   x m l n s : x s = " h t t p : / / w w w . w 3 . o r g / 2 0 0 1 / X M L S c h e m a "   t a r g e t N a m e s p a c e = " h t t p : / / s c h e m a s . m i c r o s o f t . c o m / o f f i c e / i n f o p a t h / 2 0 0 7 / P a r t n e r C o n t r o l s "   x m l n s : p c = " h t t p : / / s c h e m a s . m i c r o s o f t . c o m / o f f i c e / i n f o p a t h / 2 0 0 7 / P a r t n e r C o n t r o l s "   e l e m e n t F o r m D e f a u l t = " q u a l i f i e d " > 
     < x s : e l e m e n t   n a m e = " P e r s o n " > 
       < x s : c o m p l e x T y p e > 
         < x s : s e q u e n c e > 
           < x s : e l e m e n t   m i n O c c u r s = " 0 "   r e f = " p c : D i s p l a y N a m e " / > 
           < x s : e l e m e n t   m i n O c c u r s = " 0 "   r e f = " p c : A c c o u n t I d " / > 
           < x s : e l e m e n t   m i n O c c u r s = " 0 "   r e f = " p c : A c c o u n t T y p e " / > 
         < / x s : s e q u e n c e > 
       < / x s : c o m p l e x T y p e > 
     < / x s : e l e m e n t > 
     < x s : e l e m e n t   n a m e = " D i s p l a y N a m e "   t y p e = " x s : s t r i n g " / > 
     < x s : e l e m e n t   n a m e = " A c c o u n t I d "   t y p e = " x s : s t r i n g " / > 
     < x s : e l e m e n t   n a m e = " A c c o u n t T y p e "   t y p e = " x s : s t r i n g " / > 
     < x s : e l e m e n t   n a m e = " B D C A s s o c i a t e d E n t i t y " > 
       < x s : c o m p l e x T y p e > 
         < x s : s e q u e n c e > 
           < x s : e l e m e n t   m a x O c c u r s = " u n b o u n d e d "   m i n O c c u r s = " 0 "   r e f = " p c : B D C E n t i t y " / > 
         < / x s : s e q u e n c e > 
         < x s : a t t r i b u t e   r e f = " p c : E n t i t y N a m e s p a c e " / > 
         < x s : a t t r i b u t e   r e f = " p c : E n t i t y N a m e " / > 
         < x s : a t t r i b u t e   r e f = " p c : S y s t e m I n s t a n c e N a m e " / > 
         < x s : a t t r i b u t e   r e f = " p c : A s s o c i a t i o n N a m e " / > 
       < / x s : c o m p l e x T y p e > 
     < / x s : e l e m e n t > 
     < x s : a t t r i b u t e   n a m e = " E n t i t y N a m e s p a c e "   t y p e = " x s : s t r i n g " / > 
     < x s : a t t r i b u t e   n a m e = " E n t i t y N a m e "   t y p e = " x s : s t r i n g " / > 
     < x s : a t t r i b u t e   n a m e = " S y s t e m I n s t a n c e N a m e "   t y p e = " x s : s t r i n g " / > 
     < x s : a t t r i b u t e   n a m e = " A s s o c i a t i o n N a m e "   t y p e = " x s : s t r i n g " / > 
     < x s : e l e m e n t   n a m e = " B D C E n t i t y " > 
       < x s : c o m p l e x T y p e > 
         < x s : s e q u e n c e > 
           < x s : e l e m e n t   m i n O c c u r s = " 0 "   r e f = " p c : E n t i t y D i s p l a y N a m e " / > 
           < x s : e l e m e n t   m i n O c c u r s = " 0 "   r e f = " p c : E n t i t y I n s t a n c e R e f e r e n c e " / > 
           < x s : e l e m e n t   m i n O c c u r s = " 0 "   r e f = " p c : E n t i t y I d 1 " / > 
           < x s : e l e m e n t   m i n O c c u r s = " 0 "   r e f = " p c : E n t i t y I d 2 " / > 
           < x s : e l e m e n t   m i n O c c u r s = " 0 "   r e f = " p c : E n t i t y I d 3 " / > 
           < x s : e l e m e n t   m i n O c c u r s = " 0 "   r e f = " p c : E n t i t y I d 4 " / > 
           < x s : e l e m e n t   m i n O c c u r s = " 0 "   r e f = " p c : E n t i t y I d 5 " / > 
         < / x s : s e q u e n c e > 
       < / x s : c o m p l e x T y p e > 
     < / x s : e l e m e n t > 
     < x s : e l e m e n t   n a m e = " E n t i t y D i s p l a y N a m e "   t y p e = " x s : s t r i n g " / > 
     < x s : e l e m e n t   n a m e = " E n t i t y I n s t a n c e R e f e r e n c e "   t y p e = " x s : s t r i n g " / > 
     < x s : e l e m e n t   n a m e = " E n t i t y I d 1 "   t y p e = " x s : s t r i n g " / > 
     < x s : e l e m e n t   n a m e = " E n t i t y I d 2 "   t y p e = " x s : s t r i n g " / > 
     < x s : e l e m e n t   n a m e = " E n t i t y I d 3 "   t y p e = " x s : s t r i n g " / > 
     < x s : e l e m e n t   n a m e = " E n t i t y I d 4 "   t y p e = " x s : s t r i n g " / > 
     < x s : e l e m e n t   n a m e = " E n t i t y I d 5 "   t y p e = " x s : s t r i n g " / > 
     < x s : e l e m e n t   n a m e = " T e r m s " > 
       < x s : c o m p l e x T y p e > 
         < x s : s e q u e n c e > 
           < x s : e l e m e n t   m a x O c c u r s = " u n b o u n d e d "   m i n O c c u r s = " 0 "   r e f = " p c : T e r m I n f o " / > 
         < / x s : s e q u e n c e > 
       < / x s : c o m p l e x T y p e > 
     < / x s : e l e m e n t > 
     < x s : e l e m e n t   n a m e = " T e r m I n f o " > 
       < x s : c o m p l e x T y p e > 
         < x s : s e q u e n c e > 
           < x s : e l e m e n t   m i n O c c u r s = " 0 "   r e f = " p c : T e r m N a m e " / > 
           < x s : e l e m e n t   m i n O c c u r s = " 0 "   r e f = " p c : T e r m I d " / > 
         < / x s : s e q u e n c e > 
       < / x s : c o m p l e x T y p e > 
     < / x s : e l e m e n t > 
     < x s : e l e m e n t   n a m e = " T e r m N a m e "   t y p e = " x s : s t r i n g " / > 
     < x s : e l e m e n t   n a m e = " T e r m I d "   t y p e = " x s : s t r i n g " / > 
   < / x s : s c h e m a > 
 < / c t : c o n t e n t T y p e S c h e m a > 
 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5ADB7AEA-75E0-4E98-BB5E-D09CBDAA553E}">
  <ds:schemaRefs/>
</ds:datastoreItem>
</file>

<file path=customXml/itemProps3.xml><?xml version="1.0" encoding="utf-8"?>
<ds:datastoreItem xmlns:ds="http://schemas.openxmlformats.org/officeDocument/2006/customXml" ds:itemID="{A8A36EEF-9B66-4FAE-AC9D-DF4C6D07DC28}">
  <ds:schemaRefs/>
</ds:datastoreItem>
</file>

<file path=customXml/itemProps4.xml><?xml version="1.0" encoding="utf-8"?>
<ds:datastoreItem xmlns:ds="http://schemas.openxmlformats.org/officeDocument/2006/customXml" ds:itemID="{B7B5CC9A-3632-4E20-B43C-A5C4BA2F48DB}">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DATOS MAESTROS</vt:lpstr>
      <vt:lpstr>Alimentos y Bebidas</vt:lpstr>
      <vt:lpstr>Cupones Comida Rápida</vt:lpstr>
      <vt:lpstr>Comidas para Expositor</vt:lpstr>
      <vt:lpstr>Cupones para Buffet</vt:lpstr>
      <vt:lpstr>Internet y Comunicaciones</vt:lpstr>
      <vt:lpstr>Electricidad</vt:lpstr>
      <vt:lpstr>GAS</vt:lpstr>
      <vt:lpstr>Colgado</vt:lpstr>
      <vt:lpstr>Rigging</vt:lpstr>
      <vt:lpstr>Aire, Agua y Drenaje</vt:lpstr>
      <vt:lpstr>Limpieza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Vallejo Tapia Maribel (CIE EVENTOS ESPECIALES)</dc:creator>
  <cp:lastModifiedBy>Tina Tian</cp:lastModifiedBy>
  <dcterms:created xsi:type="dcterms:W3CDTF">2022-12-08T18:58:00Z</dcterms:created>
  <dcterms:modified xsi:type="dcterms:W3CDTF">2025-03-21T11:36:41Z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0x01010070CD2CE866AB9144B93169EC75A0ACE0</vt:lpwstr>
  </property>
  <property fmtid="{D5CDD505-2E9C-101B-9397-08002B2CF9AE}" pid="3" name="ICV">
    <vt:lpwstr>E1999549D88350EB8987DD6715356370_42</vt:lpwstr>
  </property>
  <property fmtid="{D5CDD505-2E9C-101B-9397-08002B2CF9AE}" pid="4" name="KSOProductBuildVer">
    <vt:lpwstr>1033-6.11.0.8885</vt:lpwstr>
  </property>
</Properties>
</file>