
<file path=[Content_Types].xml><?xml version="1.0" encoding="utf-8"?>
<Types xmlns="http://schemas.openxmlformats.org/package/2006/content-types">
  <Default Extension="xml" ContentType="application/xml"/>
  <Default Extension="emf" ContentType="image/x-emf"/>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J6z4J5LIir97QQbzhbZIlaHJVXhH/Go4ocseT9Uy0Ge5rcxL8sUXHF4Akga+nQkXVcrjFR2r1/nmIFr3jOKgfg==" workbookSaltValue="bJxZnKvhy5dDCc+6v7Pv3g==" workbookSpinCount="100000" lockStructure="1"/>
  <bookViews>
    <workbookView windowWidth="29100" windowHeight="13560" tabRatio="764" firstSheet="1" activeTab="1"/>
  </bookViews>
  <sheets>
    <sheet name="DATOS MAESTROS" sheetId="2" state="hidden" r:id="rId1"/>
    <sheet name="Alimentos y Bebidas" sheetId="10" r:id="rId2"/>
    <sheet name="Cupones Comida Rápida" sheetId="14" r:id="rId3"/>
    <sheet name="Comidas para Expositor" sheetId="12" r:id="rId4"/>
    <sheet name="Cupones para Buffet" sheetId="13" r:id="rId5"/>
    <sheet name="Internet y Comunicaciones" sheetId="17" r:id="rId6"/>
    <sheet name="Electricidad" sheetId="15" r:id="rId7"/>
    <sheet name="GAS" sheetId="16" r:id="rId8"/>
    <sheet name="Colgado" sheetId="11" r:id="rId9"/>
    <sheet name="Rigging" sheetId="19" r:id="rId10"/>
    <sheet name="Aire, Agua y Drenaje" sheetId="9" r:id="rId11"/>
    <sheet name="Limpieza" sheetId="18" r:id="rId12"/>
  </sheets>
  <definedNames>
    <definedName name="_xlnm.Print_Area" localSheetId="10">'Aire, Agua y Drenaje'!$A$1:$M$105</definedName>
    <definedName name="_xlnm.Print_Area" localSheetId="8">Colgado!$A$1:$M$95</definedName>
    <definedName name="_xlnm.Print_Area" localSheetId="2">'Cupones Comida Rápida'!$A$1:$N$59</definedName>
    <definedName name="_xlnm.Print_Area" localSheetId="6">Electricidad!$A$1:$M$112</definedName>
    <definedName name="_xlnm.Print_Area" localSheetId="5">'Internet y Comunicaciones'!$A$1:$M$94</definedName>
    <definedName name="_xlnm.Print_Area" localSheetId="11">Limpieza!$A$1:$N$70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<sst xmlns="http://schemas.openxmlformats.org/spreadsheetml/2006/main" count="1251" uniqueCount="500">
  <si>
    <t>CELDA</t>
  </si>
  <si>
    <t>DATOS</t>
  </si>
  <si>
    <t>Evento</t>
  </si>
  <si>
    <t>GLASSTECH MEXICO 2025</t>
  </si>
  <si>
    <t>Fecha Evento</t>
  </si>
  <si>
    <t>16 al 18 de julio 2025</t>
  </si>
  <si>
    <t>Fecha Límite</t>
  </si>
  <si>
    <t>Último día Transfer.</t>
  </si>
  <si>
    <t>Referencia</t>
  </si>
  <si>
    <t>Dia 1</t>
  </si>
  <si>
    <t>N/A</t>
  </si>
  <si>
    <t>Dia 2</t>
  </si>
  <si>
    <t>Dia 3</t>
  </si>
  <si>
    <t>Dia 4</t>
  </si>
  <si>
    <t>Dia 5</t>
  </si>
  <si>
    <t>FORMA PARA ALIMENTOS Y BEBIDAS</t>
  </si>
  <si>
    <t xml:space="preserve"> Esta forma debe de ir acompañada por el comprobante bancario de pago.</t>
  </si>
  <si>
    <t>No se permite el ingreso de alimentos y bebidas ajenos a Centro Citibanamex durante montaje, evento y desmontaje, ya sea para consumo propio o como cortesías a visitantes.</t>
  </si>
  <si>
    <t>Evento:</t>
  </si>
  <si>
    <t>Fechas del Evento:</t>
  </si>
  <si>
    <t>Órdenes de servicio de Alimentos y Bebidas, recibidas durante montaje y evento, estarán sujetas a disponibilidad</t>
  </si>
  <si>
    <t>DATOS GENERALES DEL CLIENTE</t>
  </si>
  <si>
    <t>Nombre del Stand</t>
  </si>
  <si>
    <t>NÚMERO DE STAND</t>
  </si>
  <si>
    <t>Razón Social (Fiscal)</t>
  </si>
  <si>
    <t>Dirección</t>
  </si>
  <si>
    <t>Colonia</t>
  </si>
  <si>
    <t>C.P.</t>
  </si>
  <si>
    <t>Delegación</t>
  </si>
  <si>
    <t>RFC</t>
  </si>
  <si>
    <t>Ciudad/Estado</t>
  </si>
  <si>
    <t>País</t>
  </si>
  <si>
    <t>Teléfono</t>
  </si>
  <si>
    <t>E-mail:</t>
  </si>
  <si>
    <t>Contacto en Sitio</t>
  </si>
  <si>
    <t>Régimen Fiscal:</t>
  </si>
  <si>
    <t>FORMA DE PAGO</t>
  </si>
  <si>
    <t>Pago con Transferencia electrónica de fondos</t>
  </si>
  <si>
    <t>Depósito:</t>
  </si>
  <si>
    <r>
      <rPr>
        <b/>
        <sz val="9"/>
        <rFont val="Arial"/>
        <charset val="134"/>
      </rPr>
      <t>BANAMEX</t>
    </r>
    <r>
      <rPr>
        <sz val="9"/>
        <rFont val="Arial"/>
        <charset val="134"/>
      </rPr>
      <t xml:space="preserve">, No. De cuenta: 7313145, Sucursal 7004. </t>
    </r>
  </si>
  <si>
    <r>
      <rPr>
        <b/>
        <sz val="9"/>
        <rFont val="Arial"/>
        <charset val="134"/>
      </rPr>
      <t>Beneficiario</t>
    </r>
    <r>
      <rPr>
        <sz val="9"/>
        <rFont val="Arial"/>
        <charset val="134"/>
      </rPr>
      <t>: REPRESENTACIONES DE EXPOSICIONES MEXICO SA DE CV</t>
    </r>
  </si>
  <si>
    <t xml:space="preserve">Referencia bancaria: </t>
  </si>
  <si>
    <t>Concepto:</t>
  </si>
  <si>
    <t>Favor de colocar evento y número de stand.</t>
  </si>
  <si>
    <t>CLABE:</t>
  </si>
  <si>
    <t xml:space="preserve"> 002180700473131452</t>
  </si>
  <si>
    <t>Fecha límite para recibir transferencias:</t>
  </si>
  <si>
    <t>Pago con cargo a Tarjeta de Crédito o Débito</t>
  </si>
  <si>
    <t>Solo llenar esta sección si pagará con tarjeta de crédito o débito.</t>
  </si>
  <si>
    <t>Beneficiario:</t>
  </si>
  <si>
    <t>REPRESENTACIONES DE EXPOSICIONES MEXICO SA DE CV</t>
  </si>
  <si>
    <t>Número de tarjeta</t>
  </si>
  <si>
    <t>Tipo de Tarjeta</t>
  </si>
  <si>
    <t>Autorizo el cargo a mi tarjeta de crédito de cualquier monto pendiente.</t>
  </si>
  <si>
    <t>AMEX</t>
  </si>
  <si>
    <t>Código Seg.:</t>
  </si>
  <si>
    <t>VISA</t>
  </si>
  <si>
    <t>MASTERCARD</t>
  </si>
  <si>
    <t>Vencimiento:</t>
  </si>
  <si>
    <t>Nombre del Tarjetahabiente</t>
  </si>
  <si>
    <t>Firma del Tarjetahabiente</t>
  </si>
  <si>
    <t>* FAVOR DE INCLUIR LOS DATOS COMPLETOS DE SU TARJETA DE CRÉDITO.</t>
  </si>
  <si>
    <t>AVISO DE PRIVACIDAD</t>
  </si>
  <si>
    <t>"Representaciones de Exposiciones México, S.A. de C.V., con domicilio en Avenida Conscripto número 311, Colonia Lomas de Sotelo, Código Postal 11200, Delegación Miguel Hidalgo en la Ciudad de México, utilizará sus datos personales aquí recabados para proveer los servicios requeridos por Usted y dar cumplimiento a obligaciones contraídas con nuestros clientes. Para mayor información acerca del tratamiento y de los derechos que puede hacer valer, Usted puede acceder al Aviso de Privacidad completo a través de la página www.centrocitibanamex.com/es/aviso-de-privacidad&lt;http://www.centrocitibanamex.com/es/aviso-de-privacidad&gt;."</t>
  </si>
  <si>
    <t>ALIMENTOS DE SERVICIO A STANDS</t>
  </si>
  <si>
    <t>PARA QUE NUESTROS ALIMENTOS GUARDEN SIEMPRE SU GRAN CALIDAD FAVOR DE CONSIDERAR NO EXPONERLOS MÁS DE CUATRO HORAS.  EL SERVICIO SE ENTREGA A LA HORA REQUERIDA.</t>
  </si>
  <si>
    <t>FECHAS</t>
  </si>
  <si>
    <t>PARA INICIAR EL DÍA</t>
  </si>
  <si>
    <t>Total</t>
  </si>
  <si>
    <t>CONCEPTO</t>
  </si>
  <si>
    <t>PORCION</t>
  </si>
  <si>
    <t>Precio por orden sin impuesto</t>
  </si>
  <si>
    <t>Importe Total sin impuesto</t>
  </si>
  <si>
    <r>
      <rPr>
        <sz val="10"/>
        <rFont val="Calibri"/>
        <charset val="134"/>
        <scheme val="minor"/>
      </rPr>
      <t xml:space="preserve">Fruta  fresca rebanada (Piña, melón chino, melón y papaya)    </t>
    </r>
    <r>
      <rPr>
        <b/>
        <sz val="10"/>
        <rFont val="Calibri"/>
        <charset val="134"/>
      </rPr>
      <t xml:space="preserve"> </t>
    </r>
  </si>
  <si>
    <t>10 0rdenes individuales</t>
  </si>
  <si>
    <t>Canasta de Fruta temporada de Mano (manzana, pera, ciruela, platano, uvas)</t>
  </si>
  <si>
    <t>20 piezas</t>
  </si>
  <si>
    <t>Canasta de Pan dulce de la casa (surtido)</t>
  </si>
  <si>
    <t>Canasta Galletas de Mantequilla</t>
  </si>
  <si>
    <t>80 piezas</t>
  </si>
  <si>
    <t xml:space="preserve">Platon de Galletas Finas         </t>
  </si>
  <si>
    <t>40 pzas.</t>
  </si>
  <si>
    <t>Termo de café regular o descafeinado</t>
  </si>
  <si>
    <t>15 tazas</t>
  </si>
  <si>
    <t>56 tazas</t>
  </si>
  <si>
    <t>100 tazas</t>
  </si>
  <si>
    <t>Máquina Cafetera Dolce Gusto</t>
  </si>
  <si>
    <t>30 Capsulas</t>
  </si>
  <si>
    <t>Máquina de Nespresso c/30 Capsulas</t>
  </si>
  <si>
    <t>30 capsulas</t>
  </si>
  <si>
    <t xml:space="preserve">Paq de 20 Capsulas de Nespresso </t>
  </si>
  <si>
    <t>20 capsulas</t>
  </si>
  <si>
    <t>Subtotal</t>
  </si>
  <si>
    <t>PAQUETES ESPECIALES PARA SU STAND</t>
  </si>
  <si>
    <t>Paquete para Estánd No. 1: Agua embotellada (5), Refresco lata (5), 1 termo de café (15 tazas), 1 platón pastas finas (40 piezas), 1 jarra de jugo (2lts)</t>
  </si>
  <si>
    <t>Paquete para Estánd No. 2: Agua embotellada (5), Refresco lata (5), 1 termo de café (15 tazas), Donas (5)</t>
  </si>
  <si>
    <t>Paquete para Estánd No. 3: Agua embotellada (10), Refresco lata (10), 1 Charola botana seca (Bowl 1 Kg cacahuate , pepita, garbanzo enchilados), 1 Descorche de vino (incluye copas y hielo), 1 Dulces Surtidos (700 grs)</t>
  </si>
  <si>
    <t>Paquete para Estánd No. 4: Agua embotellada (10), Refresco lata (10), 1 Bowl (1 Kg cacahuate japones, salado y enchilado),1 termo de café (15 tazas), 1 Platón de Pastelería Francesa  (20 pzas), 1 Bowl de crudites (8 pax aprox)</t>
  </si>
  <si>
    <t>Paquete para Estánd No. 5: Agua embotellada (15), Refresco lata (15), 1 termo de café (15 tazas),1 Charola botana seca (Bowl 1 Kg cacahuate , pepita, garbanzo enchilados),1 Dulces Surtidos (700 grs), Mini chapatas de Queso de cabra al oregano (20 pzas)</t>
  </si>
  <si>
    <t>Paquete para Estánd No. 6: Agua embotellada (10), Refresco lata (10),1 Bowl de crudites (8 pax aprox), 1 Descorche de licor ( incluye 8 refrescos, hielo y cristalería), 1 Platón de Carnes Frías Tipo Americano  incluye 5 variedades: Jamon Americano, Pechuga de Pavo, Jamon de Pavo, Salami, Pastrami, acompañado con Pan rebanado (2450 Kg)</t>
  </si>
  <si>
    <t>Paquete para Estánd No. 7: Agua embotellada (20), Refresco lata (20), Mini chapatas de Queso de cabra al oregano (20 pzas), 1 Descorche de licor ( incluye 8 refrescos, hielo y cristalería), 1 Platón con 3 variedades de mini sandwiches (mini chapata de queso de cabra al oregano, mini telera de ensalada de pollo a la mostaza y mini bolillo de atun con pure de aceitunas: 21 piezas), 1 Bowl de crudites (8 pax aprox), 1 Descorche de vino (incluye copas y hielo),1 Dulces Surtidos (700 grs)</t>
  </si>
  <si>
    <t>Paquete para Estánd No. 8: Agua embotellada (15), Refresco lata (15), 1 termo de café (15 tazas), 1 Platón de Finger Sandwiches surtidos  (28 pizas), 1 Charola Botana Seca (Bowl 1 K, Cacahuate,Pepitas,Garbanzo enchilado), 1 Descorche de vino (incluye copas y hielo), 1 Botana de Jamon y Pechuga de pavo para Picar (500 grs)</t>
  </si>
  <si>
    <t>SANDWICHERÍA</t>
  </si>
  <si>
    <t>CANTIDAD</t>
  </si>
  <si>
    <t>Platon de Finger Sandwiches de  Jamón y Queso</t>
  </si>
  <si>
    <t>28 piezas</t>
  </si>
  <si>
    <t xml:space="preserve">Platon de Finger Sandwiches de Atun </t>
  </si>
  <si>
    <t>Platon de Finger Sandwiches de Surimi</t>
  </si>
  <si>
    <t xml:space="preserve">Platon de Finger Sandwiches de Pechuga de Pavo y Queso                              </t>
  </si>
  <si>
    <t xml:space="preserve">Platon de Finger Sandwiches surtidos </t>
  </si>
  <si>
    <t>Platon  con Mini Chapata de Queso de Cabra al Oregano</t>
  </si>
  <si>
    <t xml:space="preserve">Platon con  Mini Focaccia de Jamón Serrano                </t>
  </si>
  <si>
    <t xml:space="preserve">Platon con Mini Bolillo de Atún con puré de aceitunas   </t>
  </si>
  <si>
    <t xml:space="preserve">Platon con Mini Telera de Ensalada de Pollo a la mostaza antigua. </t>
  </si>
  <si>
    <t>Platon con 3 variedades de mini sandwiches (mini chapata de queso de cabra al oregano, mini telera de ensalada de pollo a la mostaza y mini bolillo de atun con pure de aceitunas)</t>
  </si>
  <si>
    <t>21 piezas</t>
  </si>
  <si>
    <t>BOTANAS</t>
  </si>
  <si>
    <t xml:space="preserve">Crudites   (bastones de pepino, jícama y zanahoria con dip) </t>
  </si>
  <si>
    <t>Bowl</t>
  </si>
  <si>
    <t>Palomitas hechas en casa con Salsa Picante y Limon</t>
  </si>
  <si>
    <t>Papas tipo chip con Salsa Picante y Limon</t>
  </si>
  <si>
    <t>Botana seca mix mexicano (cacahuates, pepitas, garbanzos enchilados)</t>
  </si>
  <si>
    <t>Máquina de palomitas con 500 porciones</t>
  </si>
  <si>
    <t>500 Botes</t>
  </si>
  <si>
    <t>Resurtido de 500 porciones de palomitas</t>
  </si>
  <si>
    <t>Botana seca premium (almendra, pistache, nuez de la india y nuez)</t>
  </si>
  <si>
    <t>Botana de Jamon y Pechuga de pavo para Picar, empacada individual</t>
  </si>
  <si>
    <t>500 Grs</t>
  </si>
  <si>
    <t>Botana de quesos y carnes frias para picar (en cubos), empacada individual</t>
  </si>
  <si>
    <t>Botana de quesos para picar (Tipo manchego y Panela)</t>
  </si>
  <si>
    <t>CANAPÉS Y ALGO MÁS</t>
  </si>
  <si>
    <t>Canapés Fríos Mixtos (ver canapés que incluye  al final de éste documento)</t>
  </si>
  <si>
    <t>50 piezas.</t>
  </si>
  <si>
    <t>ALGO DULCE</t>
  </si>
  <si>
    <t>Pecera con dulces surtidos, empacados individual</t>
  </si>
  <si>
    <t>700 Grs</t>
  </si>
  <si>
    <t>Platón con Pastelería Francesa Miniatura  (40 grs pieza)</t>
  </si>
  <si>
    <t>20 pzas.</t>
  </si>
  <si>
    <t>BEBIDAS DE SERVICIO A STANDS</t>
  </si>
  <si>
    <t>PIEZAS POR ORDEN</t>
  </si>
  <si>
    <t>Vino Blanco</t>
  </si>
  <si>
    <t>Blanc de Blancs (Pedro Domecq)</t>
  </si>
  <si>
    <t xml:space="preserve">botella </t>
  </si>
  <si>
    <t>Chenin Blanc (LA Cetto)</t>
  </si>
  <si>
    <t>Concha y Toro Blanco</t>
  </si>
  <si>
    <t>Vino Tinto</t>
  </si>
  <si>
    <t>Cabernet Sauvignon (LA Cetto)</t>
  </si>
  <si>
    <t>Concha y Toro Tinto</t>
  </si>
  <si>
    <t>Cabernet Sauvignon Monte Xanic</t>
  </si>
  <si>
    <t>Whisky</t>
  </si>
  <si>
    <t>William Lawson´s 5 años</t>
  </si>
  <si>
    <t>botella 3/4 Lt</t>
  </si>
  <si>
    <t>Johnnie Walker etiqueta roja</t>
  </si>
  <si>
    <t>Johnnie Walker etiqueta negra</t>
  </si>
  <si>
    <t>J&amp;B</t>
  </si>
  <si>
    <t>Ron y Brandy</t>
  </si>
  <si>
    <t xml:space="preserve">Bacardi Blanco </t>
  </si>
  <si>
    <t xml:space="preserve">Bacardi Añejo </t>
  </si>
  <si>
    <t>Appleton Oro</t>
  </si>
  <si>
    <t>Torres 10</t>
  </si>
  <si>
    <t>Cognac</t>
  </si>
  <si>
    <t>Martell Medallon V.S.O.P.</t>
  </si>
  <si>
    <t xml:space="preserve">Vodka </t>
  </si>
  <si>
    <t>Smirnoff</t>
  </si>
  <si>
    <t>botella 3/4  Lt</t>
  </si>
  <si>
    <t xml:space="preserve">Wyborowa </t>
  </si>
  <si>
    <t>Absolut Azul</t>
  </si>
  <si>
    <t xml:space="preserve">Tequila </t>
  </si>
  <si>
    <t xml:space="preserve">Jimador </t>
  </si>
  <si>
    <t xml:space="preserve">Herradura Reposado </t>
  </si>
  <si>
    <t xml:space="preserve">Don Julio Blanco </t>
  </si>
  <si>
    <t>Cerveza</t>
  </si>
  <si>
    <t>Paquete de 12 cervezas (lata)</t>
  </si>
  <si>
    <t>Barril de Cerveza Artesanal de 30 litros, incluye llaves para servir, módulo de enfriamiento y personal para servir durante 5 horas.</t>
  </si>
  <si>
    <t>Bebidas sin alcohol</t>
  </si>
  <si>
    <t>Paquete de 12 Refrescos (Coca Cola, Coca Light, Manzana, Sprite, Sprite Zero, Freska, Agua mineral)</t>
  </si>
  <si>
    <t>Paquete de 12 botellas de agua Embotellada</t>
  </si>
  <si>
    <t>SERVICIO DE MESEROS</t>
  </si>
  <si>
    <t>Mesero (servicio en stand durante 8 horas)</t>
  </si>
  <si>
    <t>Mesero (servicio en stand durante 7 horas)</t>
  </si>
  <si>
    <t>Mesero (servicio en stand durante 4 horas)</t>
  </si>
  <si>
    <t>DESCORCHE</t>
  </si>
  <si>
    <t>Descorche de Licor (incluye 8 refrescos, hielo y cristalería por botella)</t>
  </si>
  <si>
    <t>Descorche de Vino (incluye hielo y 6 copas por botella)</t>
  </si>
  <si>
    <t xml:space="preserve">Hielo por Kilo </t>
  </si>
  <si>
    <t>HORARIOS DE ENTREGA</t>
  </si>
  <si>
    <t>Favor de especificar el horario de entrega de todos los servicios:</t>
  </si>
  <si>
    <t>Precios sujetos al 16% del IVA, al 15% de servicio, y a cambios sin previo aviso.</t>
  </si>
  <si>
    <t>Subtotal Alimentos</t>
  </si>
  <si>
    <t>Si el Tipo de cambio rebasa los $ 21.00 pesos, los precios quedan sujetos a revisión</t>
  </si>
  <si>
    <t>Subtotal Bebidas</t>
  </si>
  <si>
    <t>Subtotal Otros</t>
  </si>
  <si>
    <t>OBSERVACIONES: Ordenes recibidas para el mismo día del servicio, serán sujetas a disponibilidad y tiempos de respuesta.  Cancelaciones durante evento estan sujetas a autorización y cargo. Cualquier solicitud especial requiere 3 días de anticipación.</t>
  </si>
  <si>
    <t>Sub Total General</t>
  </si>
  <si>
    <t>15% Servicio</t>
  </si>
  <si>
    <t>16% IVA</t>
  </si>
  <si>
    <t>TOTAL A PAGAR</t>
  </si>
  <si>
    <t>Canapés Mixtos 50 piezas</t>
  </si>
  <si>
    <t>Paleo de queso feta con glacé de balsámico</t>
  </si>
  <si>
    <t>Montadito de Queso Camembert con Mermelada de Cabolla</t>
  </si>
  <si>
    <t>Tarta de Salmón con albahaca</t>
  </si>
  <si>
    <t>Bruschetta c/queso de Cabra e Higo</t>
  </si>
  <si>
    <t>Empanadas de Zarzamora con Nuez</t>
  </si>
  <si>
    <t>Panini de atún</t>
  </si>
  <si>
    <t>Grissini con cincho de Jamón Serrano</t>
  </si>
  <si>
    <t>Bocata de Setas con Jamón Serrano</t>
  </si>
  <si>
    <t>Pan tomate c/jamón serrano</t>
  </si>
  <si>
    <t>Cheesecake</t>
  </si>
  <si>
    <t>Wrap de camarón al chipotle con pepino</t>
  </si>
  <si>
    <t>Montadito de Salmón Ahumado jocoque al eneldo miel y cebollin</t>
  </si>
  <si>
    <t>Montadito de Ate con Membrillo y Nuez</t>
  </si>
  <si>
    <t>Pincho de Camarón c/pepino y maracuya</t>
  </si>
  <si>
    <t>Strudel de Pera</t>
  </si>
  <si>
    <t>Mini Toast de Roast Beef con Alcaparra</t>
  </si>
  <si>
    <t>Bruschetta de Tapenade</t>
  </si>
  <si>
    <t>Rollito de Jamón de Pavo con queso crema y arándanos</t>
  </si>
  <si>
    <t>Mini Tartaleta de Limon con Merengue</t>
  </si>
  <si>
    <t>Mini Tartaleta de Fruta</t>
  </si>
  <si>
    <t>Tartaleta de Ensalada de Pavo a la Mostaza Antigua</t>
  </si>
  <si>
    <t>Jamón Serrano con Perlas de Melón</t>
  </si>
  <si>
    <t>Rollitos Primavera con Salsa Agridulce</t>
  </si>
  <si>
    <t>Empanaditas de Carne Estilo Argentino</t>
  </si>
  <si>
    <t>Brocheta de Jitomate Cherry con Albahaca y Queso Mozzerela</t>
  </si>
  <si>
    <t>Mini Croissants de Roquefort con Nuez</t>
  </si>
  <si>
    <t>Favor de enviar esta forma, comprobante de pago original emitido por la institiución bancaria y constancia de situación fiscal actualizada al correo electrónico:</t>
  </si>
  <si>
    <t>adicionales-CCB@ocesa.mx</t>
  </si>
  <si>
    <t>Teléfonos: (+52) 55 5268 2054, (+52) 55 5268 2051, (+52) 55 5268 5869, (+52) 55 5268 5827, (+52) 55 5268 5884</t>
  </si>
  <si>
    <t>FORMA PARA CUPONES DE FAST FOOD</t>
  </si>
  <si>
    <t>**SÓLO PREVENTA** Órdenes de alimentos y bebidas, recibidas durante montaje y evento, estarán sujetas a disponibilidad.</t>
  </si>
  <si>
    <t>Colocar el nombre del evento y número de stand</t>
  </si>
  <si>
    <t>"Representaciones de Exposiciones México, S.A. de C.V., con domicilio en Avenida Conscripto número 311, Colonia Lomas de Sotelo, Código Postal 11200, Delegación Miguel Hidalgo en la Ciudad de México, utilizará sus datos personales aquí recabados para proveer los servicios requeridos por Usted y dar cumplimiento a obligaciones contraídas con nuestros clientes. Para mayor información acerca del tratamiento y de los derechos que puede hacer valer, Usted puede acceder al Aviso de Privacidad completo a través de la página www.centrocitibanamex.com/es/aviso-de-privacidad&lt;http://www.centrocitibanamex.com/es/aviso-de-privacidad&gt;".</t>
  </si>
  <si>
    <t>CUPONES DE FAST FOOD</t>
  </si>
  <si>
    <t>SERVICIO SOLICITADO</t>
  </si>
  <si>
    <t xml:space="preserve">SERVICIO DE COMIDA RÁPIDA                                                                Se otorgan boletos de autoservicio.  </t>
  </si>
  <si>
    <t>Orden</t>
  </si>
  <si>
    <r>
      <rPr>
        <sz val="9"/>
        <rFont val="Arial"/>
        <charset val="134"/>
      </rPr>
      <t xml:space="preserve">Fast Food: </t>
    </r>
    <r>
      <rPr>
        <i/>
        <sz val="9"/>
        <rFont val="Arial"/>
        <charset val="134"/>
      </rPr>
      <t xml:space="preserve">Hamburguesa con queso  ó torta de 4 quesos ó baguette club ó baguette de carnes frias, </t>
    </r>
    <r>
      <rPr>
        <b/>
        <sz val="9"/>
        <rFont val="Arial"/>
        <charset val="134"/>
      </rPr>
      <t>Incluye 1 bebida y una bolsa de papas fritas.</t>
    </r>
  </si>
  <si>
    <t>1 órden.</t>
  </si>
  <si>
    <r>
      <rPr>
        <sz val="9"/>
        <rFont val="Arial"/>
        <charset val="134"/>
      </rPr>
      <t xml:space="preserve">Barras de café: </t>
    </r>
    <r>
      <rPr>
        <i/>
        <sz val="9"/>
        <rFont val="Arial"/>
        <charset val="134"/>
      </rPr>
      <t>Cuernito de jamón y queso ó marina de atún ó sándwich jamon de pavo ó chapata de carnes frias</t>
    </r>
    <r>
      <rPr>
        <sz val="9"/>
        <rFont val="Arial"/>
        <charset val="134"/>
      </rPr>
      <t xml:space="preserve">, </t>
    </r>
    <r>
      <rPr>
        <b/>
        <sz val="9"/>
        <rFont val="Arial"/>
        <charset val="134"/>
      </rPr>
      <t>Incluye 1 bebida y una bolsa de papas fritas.</t>
    </r>
  </si>
  <si>
    <t>Si el Tipo de cambio rebasa los $ 21.00 pesos, los precios quedan sujetos a cambios</t>
  </si>
  <si>
    <t>16%IVA</t>
  </si>
  <si>
    <t>Precios sujetos al 16% del IVA y a cambios sin previo aviso.</t>
  </si>
  <si>
    <t>DEBERÁ RECOGER LOS CUPONES SOLICITADOS EN LA OFICINA DE SERVICIOS ADICIONALES DE CENTRO CITIBANAMEX, UBICADA EN EL NIVEL DE EXPOSICIONES, ENTRE SALA B Y SALA C</t>
  </si>
  <si>
    <t>AL LLENAR Y ENVIAR ESTA FORMA, EL SOLICITANTE ACEPTA EN SU TOTALIDAD LAS CONDICIONES DEL SERVICIO INDICADAS.</t>
  </si>
  <si>
    <t>FORMA PARA COMIDA A EXPOSITOR</t>
  </si>
  <si>
    <t>Órdenes de alimentos y bebidas, recibidas durante montaje y evento, estarán sujetas a disponibilidad.</t>
  </si>
  <si>
    <t>REPRESENTACIONES DE EXPOSICIONES MEXICO A DE CV</t>
  </si>
  <si>
    <t>CLABE</t>
  </si>
  <si>
    <t>COMIDA EXPOSITOR</t>
  </si>
  <si>
    <t>SERVICIO DE COMIDA EXPOSITOR</t>
  </si>
  <si>
    <t>Comida Expositor (Sopa, Plato Fuerte, Arroz, Frijoles, Agua y Pan)</t>
  </si>
  <si>
    <t>1 persona</t>
  </si>
  <si>
    <t>Verificar la disponibilidad con Servicios Adicionales antes de realizar su Pago</t>
  </si>
  <si>
    <t>15% de Servicio</t>
  </si>
  <si>
    <t>POR FAVOR INDIQUE LA CANTIDAD DE COMIDAS Y HORARIO EN EL QUE REQUIERE SEAN ENREGADAS CADA DÍA</t>
  </si>
  <si>
    <t>HORARIOS DE ENTREGA:</t>
  </si>
  <si>
    <t>FORMA PARA CUPONES BUFFET</t>
  </si>
  <si>
    <t>CUPONES DE BUFFET</t>
  </si>
  <si>
    <t xml:space="preserve">Tickets Restaurante Buffet </t>
  </si>
  <si>
    <t>Importe</t>
  </si>
  <si>
    <r>
      <rPr>
        <sz val="9"/>
        <rFont val="Arial"/>
        <charset val="134"/>
      </rPr>
      <t xml:space="preserve">Preventa de buffet  Corto con 1 bebida incluída </t>
    </r>
    <r>
      <rPr>
        <b/>
        <sz val="9"/>
        <color rgb="FFFF0000"/>
        <rFont val="Arial"/>
        <charset val="134"/>
      </rPr>
      <t>(Solo para usarse en buffet ubicado dentro de sala).</t>
    </r>
  </si>
  <si>
    <t>Preventa de buffet en Restaurante Galerí, con 1 bebida incluída.</t>
  </si>
  <si>
    <t>Favor de enviar esta forma y el comprobante de pago original emitido por la institiución bancaria al correo electrónico:</t>
  </si>
  <si>
    <t>FORMA DE TELECOMUNICACIONES</t>
  </si>
  <si>
    <t>Solicitudes de servicios recibidas durante montaje y evento, estarán sujetas a disponibilidad.</t>
  </si>
  <si>
    <t>Fecha límite para pago con descuento Antes de Fecha Límite y envío de formatos (solo en servicios que lo indiquen):</t>
  </si>
  <si>
    <t>TELEFONÍA</t>
  </si>
  <si>
    <t>Cantidad</t>
  </si>
  <si>
    <t>Días</t>
  </si>
  <si>
    <t>SERVICIO</t>
  </si>
  <si>
    <t>Antes de fecha límite</t>
  </si>
  <si>
    <t>Después de fecha límite</t>
  </si>
  <si>
    <t>TOTAL</t>
  </si>
  <si>
    <t>Línea Telefónica IP. Incluye 20 llamadas locales. Precio por día.</t>
  </si>
  <si>
    <t>Línea Ethernet para Punto de Venta (No incluye Terminal para cobros). Precio por día.</t>
  </si>
  <si>
    <t>INTERNET SIMÉTRICO POR CABLE O WiFi</t>
  </si>
  <si>
    <t xml:space="preserve">PRECIO </t>
  </si>
  <si>
    <t>Enlace a internet simétrico, dedicado, 2Mb WiFi o Cableado, incluye todos los días de evento.</t>
  </si>
  <si>
    <t>Enlace a internet simétrico, dedicado, 5Mb WiFi o Cableado, incluye todos los días de evento.</t>
  </si>
  <si>
    <t>Enlace a internet simétrico, dedicado, 10Mb WiFi o Cableado, incluye todos los días de evento.</t>
  </si>
  <si>
    <t>Enlace a internet simétrico, dedicado, 20Mb WiFi o Cableado, incluye todos los días de evento.</t>
  </si>
  <si>
    <t>Enlace a internet simétrico, dedicado, 30Mb WiFi o Cableado, incluye todos los días de evento.</t>
  </si>
  <si>
    <t>Enlace a internet simétrico, dedicado, 40Mb WiFi o Cableado, incluye todos los días de evento.</t>
  </si>
  <si>
    <t>Enlace a internet simétrico, dedicado, 50Mb WiFi o Cableado, incluye todos los días de evento.</t>
  </si>
  <si>
    <t>Enlace a internet simétrico, dedicado, 100Mb WiFi o Cableado, incluye todos los días de evento.</t>
  </si>
  <si>
    <t>OTROS SERVICIOS DE TELECOMUNICACIONES</t>
  </si>
  <si>
    <t>Dirección IP Homologada (Pública) no incluye internet. Incluye todos los días de evento.</t>
  </si>
  <si>
    <t>Nodo de red ( Sin Acceso a Internet). Incluye todos los días de evento.</t>
  </si>
  <si>
    <t>CLAVES DE ACCESO AL WIFI PARA UN DISPOSITIVO</t>
  </si>
  <si>
    <r>
      <rPr>
        <sz val="9"/>
        <rFont val="Arial"/>
        <charset val="134"/>
      </rPr>
      <t xml:space="preserve">Clave de acceso de 3Mbps, para UN (1) dispositivo para la Red WI FI dentro de Centro CitiBanamex. Internet básico para consulta de Correos y Redes Sociales. </t>
    </r>
    <r>
      <rPr>
        <b/>
        <sz val="9"/>
        <rFont val="Arial"/>
        <charset val="134"/>
      </rPr>
      <t>Precio por día.</t>
    </r>
  </si>
  <si>
    <r>
      <rPr>
        <sz val="9"/>
        <rFont val="Arial"/>
        <charset val="134"/>
      </rPr>
      <t xml:space="preserve">Clave de acceso de 5Mbps, para UN (1) dispositivo para la Red WI FI dentro de Centro CitiBanamex. Internet básico para consulta de Correos y Redes Sociales. </t>
    </r>
    <r>
      <rPr>
        <b/>
        <sz val="9"/>
        <rFont val="Arial"/>
        <charset val="134"/>
      </rPr>
      <t>Precio por día.</t>
    </r>
  </si>
  <si>
    <t>Por favor recoja su clave de acceso a la red WiFi en la oficina de Servicios Adicionales. Estamos ubicados en el nivel Exposiciones, entre sala B y sala C.</t>
  </si>
  <si>
    <t>IVA (16%)</t>
  </si>
  <si>
    <t>En caso de requerir un servicio mayor a 100MB, favor de solicitar su cotización por correo electrónico.</t>
  </si>
  <si>
    <t>CONDICIONES DEL SERVICIO</t>
  </si>
  <si>
    <r>
      <rPr>
        <sz val="9"/>
        <rFont val="Arial"/>
        <charset val="134"/>
      </rPr>
      <t>A.- El precio mostrado es por día a menos que se indique lo contrario. Precios más IVA y sujetos a cambio sin previo aviso. Para tener derecho al precio preferencial deberá</t>
    </r>
    <r>
      <rPr>
        <b/>
        <sz val="9"/>
        <rFont val="Arial"/>
        <charset val="134"/>
      </rPr>
      <t xml:space="preserve"> pagar </t>
    </r>
    <r>
      <rPr>
        <sz val="9"/>
        <rFont val="Arial"/>
        <charset val="134"/>
      </rPr>
      <t>su servicio antes de la fecha límite indicada.</t>
    </r>
  </si>
  <si>
    <t>B.- El precio incluye: consumo de llamadas locales según lo indicado en el concepto, aparato telefónico dependiendo del servicio requerido, materiales, mano de obra para instalación y desmontaje del mismo. No se incluye la terminal bancaria (POS)</t>
  </si>
  <si>
    <t>C.- En caso de contratar línea para POS, el cliente deberá verificar que su terminal cuente con puerto ETHERNET.</t>
  </si>
  <si>
    <t xml:space="preserve">D.- El servicio incluye la renta del equipo y llamadas locales, celular, larga distnacia nacional e internacional a un pool de 30 países sin costo. </t>
  </si>
  <si>
    <r>
      <rPr>
        <sz val="9"/>
        <rFont val="Arial"/>
        <charset val="134"/>
      </rPr>
      <t xml:space="preserve">E.- </t>
    </r>
    <r>
      <rPr>
        <b/>
        <sz val="9"/>
        <rFont val="Arial"/>
        <charset val="134"/>
      </rPr>
      <t>Es necesario haber realizado el pago total a Centro CitiBanamex para la instalación del servicio.</t>
    </r>
  </si>
  <si>
    <r>
      <rPr>
        <b/>
        <sz val="9"/>
        <rFont val="Arial"/>
        <charset val="134"/>
      </rPr>
      <t xml:space="preserve">F.- Los servicios solicitados </t>
    </r>
    <r>
      <rPr>
        <b/>
        <u/>
        <sz val="9"/>
        <rFont val="Arial"/>
        <charset val="134"/>
      </rPr>
      <t>durante el montaje y evento estarán sujetos a disponibilidad y factibilidad; así como a un tiempo de instalación de MÍNIMO 12 HRS.</t>
    </r>
  </si>
  <si>
    <t>G.- Una vez realizada la instalación de los servicios, toda modificación y/o reubicación causará un cargo del 40% sobre el precio total.</t>
  </si>
  <si>
    <t>H.- Todos los aparatos y/o materiales utilizados para brindar estos servicios son propiedad de Centro CitiBanamex. El precio del servicio los incluye en calidad de préstamo durante la realización del evento.</t>
  </si>
  <si>
    <t>I.-  En caso de solicitarcancelación después de la instalación del servicio, no procede ningún reembolso. Toda cancelación debe pedirse por escrito vía e-mail a adicionales-CCB@ocesa.mx al menos 72hrs previas al inicio del montaje.</t>
  </si>
  <si>
    <t xml:space="preserve">J.- Centro CitiBanamex no brinda el servicio de renta o préstamo de equipos, por lo que el contratante deberá traer sus propios equipos y asegurarse que cuenten con tarjeta de red alámbrico para conector ethernet RJ45 y conectividad inalámbrica en la frecuencia de 5Ghz. </t>
  </si>
  <si>
    <t>K.- En caso de requerir alguna conectividad específica, favor de notificar a Servicios  Adicionales para su análisis y validación.</t>
  </si>
  <si>
    <t xml:space="preserve">L. - En caso de requerir ciertos puertos abiertos. Favor de verificar con Servicios Adicionales para confirmar si es posible realizar la apertura. </t>
  </si>
  <si>
    <t>M.- Las claves wifi serán entregadas en oficina de servicios adicionales durante los días de montaje. Si usted no recoge las claves, el monto no es reembolsable.</t>
  </si>
  <si>
    <t>N.- Todos los enlaces simétricos, dedicados, entregados vía WiFi se entregan con acceso para veinte usuarios, si requiere más usuarios, por favor solicítelo en la oficina de Servicios Adicionales.</t>
  </si>
  <si>
    <t>O.- Una vez entregado el servicio, el solicitante es responsable del cuidado y resguardo de los servicios cableados, por lo que en caso de que resulten con daños durante el montaje, evento o desmontaje, el solicitante deberá pagar el monto del daño antes de que el servicio sea restituido.</t>
  </si>
  <si>
    <r>
      <rPr>
        <b/>
        <i/>
        <sz val="10"/>
        <color theme="0"/>
        <rFont val="Arial"/>
        <charset val="134"/>
      </rPr>
      <t>IMPORTANTE:</t>
    </r>
    <r>
      <rPr>
        <i/>
        <sz val="10"/>
        <color theme="0"/>
        <rFont val="Arial"/>
        <charset val="134"/>
      </rPr>
      <t xml:space="preserve"> La red de Centro Citibanamex está optimizada para dispositivos que utilicen la frecuencia de 5Ghz, mientras que los dispositivos que utilizan la frecuencia de 2.4Ghz. (fabricados con componentes anteriores a 2020) podrían presentar errores de conexión, conexión limitada o bien conexión con baja velocidad de carga y descarga sin responsabilidad para Centro Citibanamex.</t>
    </r>
  </si>
  <si>
    <t>FORMA DE ELECTRICIDAD</t>
  </si>
  <si>
    <t xml:space="preserve"> Esta forma debe de ir acompañada por el comprobante bancario de pago y del documento: Plano de instalación de Servicios.</t>
  </si>
  <si>
    <t>ILUMINACIÓN PARA SISTEMA OCTANORM</t>
  </si>
  <si>
    <t>Servicio</t>
  </si>
  <si>
    <t>Observaciones</t>
  </si>
  <si>
    <t>Tubos Fluorescentes 2 x 38 W tipo Slim Line</t>
  </si>
  <si>
    <t>Solo se colocan en stands de octanorm.</t>
  </si>
  <si>
    <t>SERVICIOS A 110 VOLTS</t>
  </si>
  <si>
    <t>Contacto Doble Monofásico de 1,000 W 110V 10 A.</t>
  </si>
  <si>
    <t>SERVICIOS A 220 VOLTS</t>
  </si>
  <si>
    <t>Contacto Doble Bifásico de 2,000 W 220V 8 A.</t>
  </si>
  <si>
    <t>Switch 3 x 30 A 220 V Sin Contactos</t>
  </si>
  <si>
    <t xml:space="preserve">Todas las derivaciones son responsabilidad del expositor. </t>
  </si>
  <si>
    <t>Switch 3 x 60 A 220 V Sin Contactos</t>
  </si>
  <si>
    <t>Switch 3 x 100 A 220 V Sin Contactos</t>
  </si>
  <si>
    <t>Switch 3 x 200 A 220 V Sin Contactos</t>
  </si>
  <si>
    <r>
      <rPr>
        <sz val="9"/>
        <rFont val="Arial"/>
        <charset val="134"/>
      </rPr>
      <t xml:space="preserve">Conexión eléctrica </t>
    </r>
    <r>
      <rPr>
        <i/>
        <sz val="9"/>
        <rFont val="Arial"/>
        <charset val="134"/>
      </rPr>
      <t xml:space="preserve">(No incluye material, solo mano de obra) </t>
    </r>
  </si>
  <si>
    <t>SERVICIOS ESPECIALES</t>
  </si>
  <si>
    <t>Switch 3 x 30 A, 460 ó 480 V Sin Contactos</t>
  </si>
  <si>
    <t>Estos servicios deberán ser revisados para determinar si se proporcionan 460V o 480V, dependiendo de la ubicación de su stand.</t>
  </si>
  <si>
    <t>Switch 3 x 60 A 460 ó 480 V Sin Contactos</t>
  </si>
  <si>
    <t>Switch 3 x 100 A 460 ó 480 V Sin Contactos</t>
  </si>
  <si>
    <t>Switch 3 x 200 A 460 ó 480 V Sin Contactos</t>
  </si>
  <si>
    <t>Switch 3 x 300 A 460 ó 480 V Sin Contactos</t>
  </si>
  <si>
    <t>Switch 3 x 500 A 460 ó 480 V Sin Contactos</t>
  </si>
  <si>
    <t>SUBTOTAL</t>
  </si>
  <si>
    <t>SI REQUIERE UN SERVICIO NO INIDCADO EN LA LISTA, POR FAVOR SOLICITE LA COTIZACIÓN EN EL CORREO: adicionales-CCB@ocesa.mx</t>
  </si>
  <si>
    <t>PLANO DE UBICACIÓN DE SERVICIOS</t>
  </si>
  <si>
    <t xml:space="preserve">Por favor indique en el siguiente plano con una x, el espacio en el que requiere que se instalen cada uno de los servicios indicados en este formato. </t>
  </si>
  <si>
    <t># Stand del respaldo</t>
  </si>
  <si>
    <t># Stand a a la Izquierda</t>
  </si>
  <si>
    <t># Stand a a la Derecha</t>
  </si>
  <si>
    <t>FRENTE</t>
  </si>
  <si>
    <t>NÚMERO DE SU STAND</t>
  </si>
  <si>
    <t>CONDICIONES DEL SERVICIO DE ELECTRICIDAD:</t>
  </si>
  <si>
    <t>A- Precios por evento. Los precios son sujetos a cambio sin previo aviso, más 16% IVA</t>
  </si>
  <si>
    <t>B- El precio incluye el material necesario para la instalación y desinstalación del servicio contratado además del consumo eléctrico.</t>
  </si>
  <si>
    <t>C- El servicio eléctrico es institucional y será proporcionado exclusivamente por personal de Centro Citibanamex. Todos los servicios salen de piso únicamente.</t>
  </si>
  <si>
    <t>D- La instalación solicitada se realizara de acuerdo a la localización de los registros y a la trayectoria que el personal de Centro Citibanamex considere más conveniente para la ubicación de cada stand.</t>
  </si>
  <si>
    <t xml:space="preserve">E- La instalación del servicio contratado se realizará únicamente dentro del área de exhibición de su stand. </t>
  </si>
  <si>
    <t>F- El expositor será responsable de instalar un regulador de voltaje para los equipos que así lo requieran. Centro Citibanamex no se hace responsable por daños ocasionados por variación de voltaje.</t>
  </si>
  <si>
    <t>G- Centro Citibanamex no se hace responsable por cortes de energía por parte de la Comisión Federal de Electricidad.</t>
  </si>
  <si>
    <t>H- El expositor podrá traer el equipo que considere para su exhibición, siempre y cuando dicha instalación no exceda la capacidad de salida de energía eléctrica contratada para su stand. Centro Citibanamex no se hace responsable por daños debido a instalaciones defectuosas realizadas por el expositor, el montador o cualquiera de sus empleados.</t>
  </si>
  <si>
    <t>I- Es necesario haber realizado el pago total a Centro Citibanamex para la instalación del servicio.</t>
  </si>
  <si>
    <t>J- Los servicios solicitados durante el montaje y evento estarán sujetos a disponibilidad y tiempo de respuesta de 12 HRS.</t>
  </si>
  <si>
    <t>K- Una vez realizada la instalación de los servicios cualquier modificación y/o reubicación de los mismos tendrá un cargo adicional del 40% sobre el precio inicial.</t>
  </si>
  <si>
    <t>L- Todo equipo y/o materiales usados para la realización de estos servicios son propiedad de Centro Citibanamex. El equipo y material se dejan en los stands en calidad de préstamo, y solo podrán ser retirados por personal del Centro Citibanamex.</t>
  </si>
  <si>
    <t>M- El contratante de los servicios será el único responsable del buen uso y cuidado de las instalaciones solicitadas. Cualquier pérdida o daño a las mismas será cargado directamente al contratante.</t>
  </si>
  <si>
    <t>N- Toda cancelación debe pedirse por escrito vía email a adicionales-CCB@ocesa.mx 72hrs previas al inicio del montaje. En caso de solicitar cambios de servicio después de haberse instalado, no procede ninguna compensación por el monto pagado y el cliente deberá pagar el nuevo servicio al 100%.</t>
  </si>
  <si>
    <t>Ñ.- Los servicios que ya han sido instalados no estarán sujetos a reembolsos.</t>
  </si>
  <si>
    <t>O.- Para la distribución de la energía dentro de su stand, el expositor / montador deberá usar obligtoriamente cable de uso rudo minimo de 3x12AWG. No se permite el uso de cable POT.</t>
  </si>
  <si>
    <t>P.- Es obligatotrio resguardar dentro del stand los tableros de distribución  y por ningún motivo deberán quedar en los pasillos.</t>
  </si>
  <si>
    <t>Q.- Es responsabilidad del expositor la custodia y entrega de los tableros de distribución al final del evento al personal de C.C.B.</t>
  </si>
  <si>
    <t>R- La red electrica del recinto esta sujeta a variaciones de voltaje de +/ - 10%.</t>
  </si>
  <si>
    <t>FORMA DE GAS</t>
  </si>
  <si>
    <t>TIPO DE SERVICIO</t>
  </si>
  <si>
    <t>PRECIO UNITARIO</t>
  </si>
  <si>
    <t>Renta De Cilindro Portatil Cap. 10 Kgs. (18.50 Lts.) Y Cilindro Portatil De Reserva Cap. 10 Kgs. (Incluye Fletes Y Maniobras)</t>
  </si>
  <si>
    <t>Renta De Cilindro Portatil Cap. 20 Kgs. (37 Lts.) Y Cilindro Portatil De Reserva Cap. 20 Kgs. (Incluye Fletes Y Maniobras)</t>
  </si>
  <si>
    <t>Renta De Tanque Estacionario Cap. 100 Litros - 54 Kgs. (Incluye Fletes Y Maniobras)</t>
  </si>
  <si>
    <t>Renta De Tanque Estacionario Cap. 300 Litros - 162 Kgs. (Incluye Fletes Y Maniobras)</t>
  </si>
  <si>
    <t>Renta De Tanque Estacionario Cap. 500 Litros - 270 Kgs. (Incluye Fletes Y Maniobras)</t>
  </si>
  <si>
    <r>
      <rPr>
        <sz val="9"/>
        <rFont val="Arial"/>
        <charset val="134"/>
      </rPr>
      <t xml:space="preserve">Dictamen Tecnico De Unidad Verificadora Para Gas    </t>
    </r>
    <r>
      <rPr>
        <b/>
        <sz val="9"/>
        <rFont val="Arial"/>
        <charset val="134"/>
      </rPr>
      <t xml:space="preserve"> Aplica Cuando El Servicio No Es Porporcionado Por Centro Citibanamex. Incluye Revisión Del Tanque De Gas, Dictamen Técnico, Extintor (Dentro O Alrededor Del Stand), Espacio Para La Ubicación Del Tanque De Gas Cuando Éste Sea Mayor A 20Kg, Señalética Necesaria Y Supervisión Cuando Se Realicen Cambios De Los Cilindros.</t>
    </r>
  </si>
  <si>
    <t>IVA</t>
  </si>
  <si>
    <t>B- El precio incluye el material necesario para la instalación y desinstalación del servicio contratado.</t>
  </si>
  <si>
    <t>C- El servicio de gas LP es institucional y será proporcionado exclusivamente por personal de Centro Citibanamex. Todos los servicios salen de piso exclusivamente.</t>
  </si>
  <si>
    <t>F- Centro Citibanamex no se hace responsable por daños ocasionados a los equipos por mala elección de los servicios o causas imputables al expositor.</t>
  </si>
  <si>
    <t>G- Es necesario haber realizado el pago total a Centro Citibanamex para la instalación del servicio.</t>
  </si>
  <si>
    <t>H- Los servicios solicitados durante el montaje y evento estarán sujetos a disponibilidad y tiempo de respuesta MÍNIMO de 12 HRS.</t>
  </si>
  <si>
    <t>I - Cualquier modificación y/o reubicación de los servicios que ya hayan sido instalados tendrá un cargo adicional del 100% sobre el precio inicial.</t>
  </si>
  <si>
    <t>J- Todo equipo y/o materiales usados para la instalación de estos servicios es propiedad de Centro Citibanamex, y solo podrán ser retirados por su personal.</t>
  </si>
  <si>
    <t>K- El contratante de los servicios será el único responsable del buen uso y cuidado de las instalaciones solicitadas. Cualquier pérdida o daño a las mismas deberá ser cubierto por el contratante.</t>
  </si>
  <si>
    <t>L- Toda cancelación de servicios debe pedirse por escrito vía email a adicionales-CCB@ocesa.mx al menos 72hrs previas al inicio del montaje.</t>
  </si>
  <si>
    <t>M.- Los servicios instalados no estarán sujetos a reembolsos.</t>
  </si>
  <si>
    <t>FORMA DE COLGANTEO</t>
  </si>
  <si>
    <t>Nota: Los servicios solicitados durante el montaje y evento estarán sujetos a disponibilidad y tiempo de respuesta de hasta 12 horas.</t>
  </si>
  <si>
    <t>ANTES DE REALIZAR EL PAGO:</t>
  </si>
  <si>
    <t>TODO COLGANTE DEBE SER AUTORIZADO POR CENTRO CITIBANAMEX, FAVOR DE ENVIAR RENDER CON MEDIDAS, PESO TOTAL Y ENUMERANDO LOS MATERIALES DEL CUAL ESTÁ HECHO.</t>
  </si>
  <si>
    <t>COLGADO DE MANTAS O LONAS IMPRESAS</t>
  </si>
  <si>
    <t>Colgado de lonas con medida de hasta 9m2 (No incluye bastidor-tubo)</t>
  </si>
  <si>
    <t>Cargo por cada m2 adicional</t>
  </si>
  <si>
    <t>COLGADO DE ELEMENTOS</t>
  </si>
  <si>
    <t>Colgado de elemento de hasta 10 Kgs de peso, máximo 6 x 6 metros o hasa 5 metros de diámetro</t>
  </si>
  <si>
    <t>Colgado de elemento de hasta 20 Kgs de peso, máximo 6 x 6 metros o hasa 5 metros de diámetro</t>
  </si>
  <si>
    <t>Colgado de elemento de hasta 30 Kgs de peso, máximo 6 x 6 metros o hasa 5 metros de diámetro</t>
  </si>
  <si>
    <t>Colgado de elemento de hasta 40 Kgs de peso, máximo 6 x 6 metros o hasa 5 metros de diámetro</t>
  </si>
  <si>
    <t>Colgado de elemento de hasta 50 Kgs de peso, máximo 6 x 6 metros o hasa 5 metros de diámetro</t>
  </si>
  <si>
    <t>Colgado de elemento de hasta 60 Kgs de peso, máximo 6 x 6 metros o hasa 5 metros de diámetro</t>
  </si>
  <si>
    <t>Colgado de elemento de hasta 70 Kgs de peso, máximo 6 x 6 metros o hasa 5 metros de diámetro</t>
  </si>
  <si>
    <t>Colgado de elemento de hasta 80 Kgs de peso, máximo 6 x 6 metros o hasa 5 metros de diámetro</t>
  </si>
  <si>
    <t>Colgado de elemento de hasta 90 Kgs de peso, máximo 6 x 6 metros o hasa 5 metros de diámetro</t>
  </si>
  <si>
    <t>Colgado de elemento de hasta 99 Kgs de peso, máximo 6 x 6 metros o hasa 5 metros de diámetro</t>
  </si>
  <si>
    <t>PUNTOS DE COLGADO</t>
  </si>
  <si>
    <t>-NO SE PERMITE EL COLGADO DE ARTÍCULOS DE ESTOS PUNTOS-</t>
  </si>
  <si>
    <t>Punto de seguridad (no de carga, no para servicio de colgado de elementos/estructuras)</t>
  </si>
  <si>
    <t xml:space="preserve">Sub Total </t>
  </si>
  <si>
    <t>Considere que para el colgado de elementos debe proporcionar cable de acero de 1/8 de pulgada y los opresores necesarios para su instalación.</t>
  </si>
  <si>
    <t>A- El contratante deberá proveer cable acerado de 1/8 pulgada y nudos opresores de acero (perros de sujecion) de la misma medida para todo trabajo de colgado de estsructuras.</t>
  </si>
  <si>
    <t>B- El servicio de colgado de mantas o lonas incluye hilos o rafia para su colgado y mano de obra para montaje y desmontaje de los mismos. Todas las mantas deberán contar con bastidor en la parte superior. No incluye producción o impresión de la lona o manta.</t>
  </si>
  <si>
    <t>C- Centro Citibanamex se reserva el derecho de negar el servicio en caso de que el elemento a colgar represente un riesgo ya sea para las instalaciones o sus visitantes. En dado caso, Centro Citibanamex hará el reembolso correspondiente.</t>
  </si>
  <si>
    <t>D- Es necesario haber realizado el pago total al Centro Citibanamex para la instalación del servicio.</t>
  </si>
  <si>
    <t xml:space="preserve">E- Centro Citibanamex no se hace responsable por lonas y/o estructuras que no se recojan después del desmontaje. </t>
  </si>
  <si>
    <t>F-Los servicios solicitados durante el montaje y evento estarán sujetos a disponibilidad del servicio y tiempo de respuesta de 12 horas a partir de su pago.</t>
  </si>
  <si>
    <t>G- Cualquier daño a instalaciones, accidente o percance, ocasionado por la estructura, será responsabilidad del expositor y/o su montador, quienes tendrán que cubrir los gastos en que se incurran y  en su caso reconocer su responsabilidad ante las autoridades correspondientes.</t>
  </si>
  <si>
    <t>H- La posición del elemento puede variar de acuerdo a las características y puntos de colgado de la estructura del recinto.</t>
  </si>
  <si>
    <t>I- Todos los servicios son finales, por lo que en caso de solicitar una reubicación, deberá cubrir el 100% del precio del servicio puesto que será considerada una nueva maniobra.</t>
  </si>
  <si>
    <t>J- Toda cancelación de servicio debe solicitarse por escrito al correo adicionales-CCB@ocesa.mx al menos 72hrs antes del ingreso a su montaje. Los servicios instalados no estarán sujetos a reembolsos.</t>
  </si>
  <si>
    <t xml:space="preserve">K- La altura máxima de colgado es de 7 mts. </t>
  </si>
  <si>
    <t>L- No se hace colgado de equipo eléctrico como lámparas, luces, contactos, estructuras de Octanorm y elementos mayores a 100kg de peso.</t>
  </si>
  <si>
    <t>M- Es obligación del expositor o montador acordonar el área en donde se harán las maniobras de montaje y desmontaje</t>
  </si>
  <si>
    <t>N- Toda estructura que rebase los 100 kgs o dimensiones de 6 x 6 mts de largo y ancho y mayores a 1.5 mts de alto deberan contratar el servicio de rigging.</t>
  </si>
  <si>
    <t>O- El colganteo en salones de convenciones queda sujeto a la revisión y autorización de la Gerencia de Operaciones.</t>
  </si>
  <si>
    <t>P- Centro Citibanamex no se hace responsbale en la demora o entrega del servicio por factores imputables al contratante.</t>
  </si>
  <si>
    <t>Q.- El precio es por evento de hasta 5 días. Precios más IVA y sujetos a cambio sin previo aviso. Para tener derecho al precio preferencial, favor de ordenar y pagar su servicio antes de la fecha límite indicada.</t>
  </si>
  <si>
    <t>SERVICIOSADICIONALES2025</t>
  </si>
  <si>
    <t>SOLICITUD DE COTIZACION  RIGGING</t>
  </si>
  <si>
    <t>Fecha límite para pago con descuento Antes de Fecha Límite (solo en servicios que lo indiquen):</t>
  </si>
  <si>
    <t>1010071025</t>
  </si>
  <si>
    <t xml:space="preserve">FECHA LÍMITE PARA PAGO CON TRANSFERENCIA: </t>
  </si>
  <si>
    <t xml:space="preserve">Representaciones de Exposiciones México, S.A. De C.V. </t>
  </si>
  <si>
    <t>ESTE SERVICIO APLICA PARA ESTRUCTURAS CON MÁS DE 99 KILOS DE PESO O MÁS DE 6X6 METROS O MÁS DE 5 METROS DE DIÁMETRO O BIEN QUE INCLUYAN SERVICIOS ELÉCTRICOS.</t>
  </si>
  <si>
    <t>TODOS LOS SERVICIOS DE RIGGING DEBEN SER AUTORIZADOS POR EL ORGANIZADOR DEL EVENTO Y CENTRO CITIBANAMEX.
PARA OBTENER UNA COTIZACIÓN DEL SERVICIO, POR FAVOR ENVÍE ESTA FORMA ACOMPAÑADA DE LO SIGUIENTE:
1) RENDER O FOTOGRAFÍAS DE LA ESTRUCTURA (VISTA AEREA, LATERAL).
2) MEDIDAS DE LA ESTRUCTURA.
3) PESO TOTAL DE LA ESTRUCTURA.
4) DESCRIPCIÓN DE LOS MATERIALES QUE LA CONFORMAN.</t>
  </si>
  <si>
    <t>Colgado de mantas o lonas con medida de hasta 9m2 (No incluye bastidor-tubo)</t>
  </si>
  <si>
    <t>PUNTOS DE ANCLAJE</t>
  </si>
  <si>
    <t>Punto de anclaje para motores.</t>
  </si>
  <si>
    <t>Punto de seguridad</t>
  </si>
  <si>
    <t xml:space="preserve">IVA </t>
  </si>
  <si>
    <t>A.- El precio es por evento. Precios más IVA y sujetos a cambio sin previo aviso. Favor de ordenar y pagar su servicio antes de la fecha límite indicada.</t>
  </si>
  <si>
    <t>B.- El servicio de rigging es porporcionado exclusivamente por la empresa LOGRA.</t>
  </si>
  <si>
    <t>C- Centro Citibanamex se reserva el derecho de negar el servicio en caso de que el elemento a colgar  represente un riesgo ya sea para las instalaciones o sus visitantes.</t>
  </si>
  <si>
    <t>D- Es necesario haber realizado el pago total del servicio para que sea llevado a cabo.</t>
  </si>
  <si>
    <t xml:space="preserve">E- Centro Citibanamex no se hace responsable por cualquier material que no se recoja después del desmontaje. </t>
  </si>
  <si>
    <r>
      <rPr>
        <sz val="9"/>
        <rFont val="Arial"/>
        <charset val="134"/>
      </rPr>
      <t>F-Los servicios solicitados durante el montaje y evento estarán sujetos a disponibilidad del servicio y tiempo de respuesta de al menos 12 horas a partir de su pago</t>
    </r>
    <r>
      <rPr>
        <u/>
        <sz val="9"/>
        <rFont val="Arial"/>
        <charset val="134"/>
      </rPr>
      <t>.</t>
    </r>
  </si>
  <si>
    <t>L- Centro Citibanamex no se hace responsbale en la demora o entrega del servicio por factores imputables al contratante.</t>
  </si>
  <si>
    <t>Favor de enviar esta forma y los documentos solicitados al correo electrónico:</t>
  </si>
  <si>
    <t>FORMA DE AIRE, AGUA Y DRENAJE</t>
  </si>
  <si>
    <r>
      <rPr>
        <b/>
        <sz val="11"/>
        <color theme="0"/>
        <rFont val="Arial"/>
        <charset val="134"/>
      </rPr>
      <t>Fecha límite para pago con descuento Antes de Fecha Límite y envío de formatos</t>
    </r>
    <r>
      <rPr>
        <b/>
        <sz val="9"/>
        <color theme="0"/>
        <rFont val="Arial"/>
        <charset val="134"/>
      </rPr>
      <t xml:space="preserve"> </t>
    </r>
    <r>
      <rPr>
        <b/>
        <sz val="10"/>
        <color theme="0"/>
        <rFont val="Arial"/>
        <charset val="134"/>
      </rPr>
      <t>(solo en servicios que lo indiquen):</t>
    </r>
  </si>
  <si>
    <t>REPRESENTACIONES DE XPOSICIONES MEXICO SA DE CV</t>
  </si>
  <si>
    <t>SERVICIOS HIDRÁULICOS</t>
  </si>
  <si>
    <t>Suministro de agua, salida de ½” con válvula de paso Incluye únicamente 5 m. de manguera</t>
  </si>
  <si>
    <t>Drenaje de  2”, con válvula de paso incluyendo únicamente hasta 5 mts. de manguera</t>
  </si>
  <si>
    <t>5 a 10 metros de manguera adicional para agua o drenaje</t>
  </si>
  <si>
    <t xml:space="preserve">Instalación agua o drenaje Sólo mano de obra (No incluye materiales)                                                              </t>
  </si>
  <si>
    <t xml:space="preserve">Derivacion agua o drenaje Sólo mano de obra (No incluye materiales) </t>
  </si>
  <si>
    <t>SERVICIOS NEUMÁTICOS</t>
  </si>
  <si>
    <t>Salida de Aire Comprimido  ½” con válvula de paso, 90/100 lbs 40 pcm hasta 5 m de manguera</t>
  </si>
  <si>
    <t>Salida de 3/4”  Aire Comprimido con válvula de paso, 90/100 lbs 80 pcm hasta 5 m. de manguera</t>
  </si>
  <si>
    <t xml:space="preserve">Manguera de Aire adicional de 5 a 10 mts </t>
  </si>
  <si>
    <t xml:space="preserve">Conexión de Aire a máquina Sólo mano de obra (No incluye materiales)    </t>
  </si>
  <si>
    <t>Presión de aire superior a 90 PCM SOLO BAJO COTIZACIÓN</t>
  </si>
  <si>
    <t>A- El precio es por evento de hasta 5 días. Los precios son sujetos a cambio sin previo aviso. Para tener derecho al precio preferencial, favor de ordenar y pagar su servicio antes de la fecha límite indicada.</t>
  </si>
  <si>
    <t xml:space="preserve">B- El precio de suministro de aire comprimido incluye: manguera para alta presión (máximo 5 m.), consumo de aire y mano de obra para instalación y desmontaje, no incluye conexiones especiales a equipos y/o mobiliario. </t>
  </si>
  <si>
    <t>C- El expositor es responsable de colocar filtros de aire para el control de humedad. Centro Citibanamex no se hace responsable por daños a equipos ocasionados por falta de los mismos.</t>
  </si>
  <si>
    <t>D- Todo servicio deberá de ser liquidado en su totalidad antes de ser instalado.</t>
  </si>
  <si>
    <t>E.- Los servicios solicitados durante el montaje y evento estarán sujetos a disponibilidad y tiempo de respuesta mínimo de 12 horas.</t>
  </si>
  <si>
    <t>F- Una vez realizada la instalación de los servicios cualquier modificación y/o reubicación de los mismos tendrá un cargo adicional del 100% sobre el precio inicial.</t>
  </si>
  <si>
    <t>G- Todos los aparatos y/o materiales usados para la realización de estos servicios son propiedad de Centro Citibanamex.</t>
  </si>
  <si>
    <t>H- El contratante de los servicios será el único responsable del buen uso y cuidado de los accesorios y equipo entregado para prestar el servicio. Cualquier pérdida o daño a las mismas será cargado directamente al contratante.</t>
  </si>
  <si>
    <t>I. Toda cancelación debe pedirse por escrito vía e-mail a adicionales-CCB@ocesa.mx mínimo 72hrs antes del inicio del montaje del evento.</t>
  </si>
  <si>
    <t>J.- El precio del suministro de agua incluye: manguera para alta presión (máximo 5 mts.), consumo de agua de hasta 3 m3 y mano de obra para instalación y desmontaje, No incluye conexiones especiales a equipos y/o mobiliario.</t>
  </si>
  <si>
    <t>K.-El drenaje es para salida de agua no contaminada, no se permite arrojar desechos sólidos, químicos, aceites o algún otro contaminante.</t>
  </si>
  <si>
    <t>L.- Los servicios que ya hayan sido instalados no estarán sujetos a reembolsos o cancelaciones.</t>
  </si>
  <si>
    <t>M- Centro Citibanamex proveerá el servicio de aire a través de manguera flexible de 1/2  de pulgada para servicios de 40 PCM, con llave de paso esferica de 1/2  pulgada y conector hembra.</t>
  </si>
  <si>
    <t>N- Cento Citibanamex proveerá el servicio de aire a través de manguera flexible de 3/4 de pulgada para servicios de 80 PCM, con llave de paso esferica de 3/4 de pulgada y conector hembra.</t>
  </si>
  <si>
    <t>O- Centro Citibanamex proveerá el servicio de agua a través de manguera flexible de 1/2 pulgada con llave de paso esferica de 1/2 pulgada y conector hembra.</t>
  </si>
  <si>
    <t>P- Centro Citibanamex proveerá del servicio de drenaje a traves de manguera flexible de 2 pulg sin ningun tipo de valvula o conector.</t>
  </si>
  <si>
    <t>Q- La presion entregada en las tomas de aire es de 116 psi ( 8 kg/cm2 ) y puede tener variación de hasta un +/- 10%</t>
  </si>
  <si>
    <t>R- La presion entregada en las tomas de agua es de 57 psi ( 4 kg/cm2 ) y puede tener variación de hasta un +/- 10%</t>
  </si>
  <si>
    <t>FORMA DE LIMPIEZA DE STANDS</t>
  </si>
  <si>
    <t>Evento y número de stand</t>
  </si>
  <si>
    <t>SERVICIO DE LIMPIEZA DE STANDS</t>
  </si>
  <si>
    <t>FECHAS DE SERVICIO</t>
  </si>
  <si>
    <t>M2 totales del Stand</t>
  </si>
  <si>
    <t>Descripción</t>
  </si>
  <si>
    <t>Servicio de limpieza de stands (1 vez por día/ por metro cuadrado).</t>
  </si>
  <si>
    <t>OBSERVACIONES:</t>
  </si>
  <si>
    <t>Total a pagar</t>
  </si>
  <si>
    <t>No se proporciona limpieza de obra y/o no se quitan plásticos de protección de la alfombra. La limpieza se hará en las mañanas antes de que el evento inicie. Favor de indicar los días y la hora en que se desea el servicio de limpieza</t>
  </si>
  <si>
    <t>A.- Para tener derecho al precio preferencial, favor de ordenar y pagar su servicio antes de la fecha límite indicada.</t>
  </si>
  <si>
    <t>B.- Este servicio consta de personal especializado en limpieza, además de los productos necesarios para realizar labores propias de su función.</t>
  </si>
  <si>
    <t>C.- El personal empleado para cubrir este servicio, esta capacitado únicamente para ello y no podrá realizar labores diferentes a las especificadas.</t>
  </si>
  <si>
    <t>D.- El servicio de limpieza se realizará durante las dos horas previas a la apertura del evento al público general. Considere que es necesaria la presencia de algún representante del stand mientras se lleva a cabo. En caso de que cuando el personal pase a realizar el servicio no se encuentre algún representante del cliente, se reprogramará el servicio.</t>
  </si>
  <si>
    <t>E.- El servicio de limpieza especializada no comprende limpieza de vidrios, estructuras y/o paneles de más de 2.5 mts. de altura ni limpieza en áreas que requieran maniobras especiales. No se realiza limpieza o retiro de residuos de obra, plasticos en alfombra o manchas de pintura.</t>
  </si>
  <si>
    <t>F.- Es necesario haber realizado el pago total al Centro Citibanamex para la realización del servicio.</t>
  </si>
  <si>
    <t>G.- Los servicios solicitados durante el montaje y evento estarán sujetos a disponibilidad y tiempo de respuesta de 12 horas.</t>
  </si>
  <si>
    <t>H.- El servicio de limpieza se realizará únicamente dentro del área contratada y una sola vez antes que incie el evento.</t>
  </si>
  <si>
    <t>I.- Todos los aparatos y/o materiales utilizados para el uso de estos servicios son propiedad de Centro Citibanamex.</t>
  </si>
  <si>
    <t>J.- Los servicios que ya hayan sido realizados no son sujetos a reembolsos.</t>
  </si>
  <si>
    <t>K- El servicio de limpieza no contempla el lavado de alfombra.</t>
  </si>
  <si>
    <t xml:space="preserve">L- El personal de limpieza no se está autorizado para mover o rehubicar ningún tipo de producto que se esté exponiendo para poder realizar la limpieza. Si fuera necesario, el contratante se encargará de realizar los reacomodos y movimientos de sus productos.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</si>
</sst>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0_-;\-* #,##0_-;_-* &quot;-&quot;_-;_-@_-"/>
    <numFmt numFmtId="43" formatCode="_-* #,##0.00_-;\-* #,##0.00_-;_-* &quot;-&quot;??_-;_-@_-"/>
    <numFmt numFmtId="176" formatCode="_-&quot;$&quot;* #,##0.00_-;\-&quot;$&quot;* #,##0.00_-;_-&quot;$&quot;* \-??_-;_-@_-"/>
    <numFmt numFmtId="177" formatCode="_-&quot;$&quot;* #,##0_-;\-&quot;$&quot;* #,##0_-;_-&quot;$&quot;* &quot;-&quot;_-;_-@_-"/>
    <numFmt numFmtId="178" formatCode="_-&quot;$&quot;* #,##0.00_-;\-&quot;$&quot;* #,##0.00_-;_-&quot;$&quot;* &quot;-&quot;??_-;_-@_-"/>
    <numFmt numFmtId="179" formatCode="&quot;$&quot;#,##0.00"/>
    <numFmt numFmtId="180" formatCode="_-&quot;$&quot;* #,##0_-;\-&quot;$&quot;* #,##0_-;_-&quot;$&quot;* &quot;-&quot;??_-;_-@_-"/>
    <numFmt numFmtId="181" formatCode="_(&quot;$&quot;* #,##0_);_(&quot;$&quot;* \(#,##0\);_(&quot;$&quot;* &quot;-&quot;??_);_(@_)"/>
    <numFmt numFmtId="182" formatCode="_(&quot;$&quot;* #,##0.00_);_(&quot;$&quot;* \(#,##0.00\);_(&quot;$&quot;* &quot;-&quot;??_);_(@_)"/>
    <numFmt numFmtId="183" formatCode="&quot;$&quot;#,##0"/>
    <numFmt numFmtId="184" formatCode="_-[$$-409]* #,##0_ ;_-[$$-409]* \-#,##0\ ;_-[$$-409]* &quot;-&quot;??_ ;_-@_ "/>
    <numFmt numFmtId="185" formatCode="_-&quot;$&quot;* #,##0_-;&quot;-$&quot;* #,##0_-;_-&quot;$&quot;* \-??_-;_-@_-"/>
  </numFmts>
  <fonts count="95">
    <font>
      <sz val="10"/>
      <name val="Arial"/>
      <charset val="134"/>
    </font>
    <font>
      <sz val="10"/>
      <name val="Arial"/>
      <charset val="134"/>
    </font>
    <font>
      <sz val="11"/>
      <name val="Arial"/>
      <charset val="134"/>
    </font>
    <font>
      <sz val="9"/>
      <name val="Arial"/>
      <charset val="134"/>
    </font>
    <font>
      <b/>
      <sz val="12"/>
      <color theme="0"/>
      <name val="Arial"/>
      <charset val="134"/>
    </font>
    <font>
      <b/>
      <sz val="9"/>
      <name val="Arial"/>
      <charset val="134"/>
    </font>
    <font>
      <b/>
      <sz val="11"/>
      <color theme="0"/>
      <name val="Arial"/>
      <charset val="134"/>
    </font>
    <font>
      <b/>
      <sz val="10.5"/>
      <color theme="0"/>
      <name val="Arial"/>
      <charset val="134"/>
    </font>
    <font>
      <u/>
      <sz val="9"/>
      <name val="Arial"/>
      <charset val="134"/>
    </font>
    <font>
      <b/>
      <sz val="11"/>
      <name val="Arial"/>
      <charset val="134"/>
    </font>
    <font>
      <i/>
      <sz val="9"/>
      <color theme="0"/>
      <name val="Arial"/>
      <charset val="134"/>
    </font>
    <font>
      <b/>
      <sz val="9"/>
      <color theme="0"/>
      <name val="Arial"/>
      <charset val="134"/>
    </font>
    <font>
      <b/>
      <sz val="10"/>
      <color indexed="10"/>
      <name val="Arial"/>
      <charset val="134"/>
    </font>
    <font>
      <b/>
      <sz val="10"/>
      <color theme="0"/>
      <name val="Arial"/>
      <charset val="134"/>
    </font>
    <font>
      <b/>
      <sz val="16"/>
      <color rgb="FF002060"/>
      <name val="Arial"/>
      <charset val="134"/>
    </font>
    <font>
      <i/>
      <sz val="9"/>
      <name val="Arial"/>
      <charset val="134"/>
    </font>
    <font>
      <sz val="12"/>
      <color theme="0"/>
      <name val="Arial"/>
      <charset val="134"/>
    </font>
    <font>
      <b/>
      <sz val="16"/>
      <name val="Arial"/>
      <charset val="134"/>
    </font>
    <font>
      <sz val="8"/>
      <name val="Arial"/>
      <charset val="134"/>
    </font>
    <font>
      <b/>
      <sz val="9"/>
      <color theme="1"/>
      <name val="Arial"/>
      <charset val="134"/>
    </font>
    <font>
      <sz val="9"/>
      <color indexed="9"/>
      <name val="Arial"/>
      <charset val="134"/>
    </font>
    <font>
      <b/>
      <sz val="10"/>
      <name val="Arial"/>
      <charset val="134"/>
    </font>
    <font>
      <b/>
      <sz val="15"/>
      <name val="Arial"/>
      <charset val="134"/>
    </font>
    <font>
      <sz val="10"/>
      <name val="Calibri"/>
      <charset val="134"/>
      <scheme val="minor"/>
    </font>
    <font>
      <b/>
      <sz val="12"/>
      <color indexed="10"/>
      <name val="Arial"/>
      <charset val="134"/>
    </font>
    <font>
      <b/>
      <sz val="14"/>
      <name val="Arial"/>
      <charset val="134"/>
    </font>
    <font>
      <b/>
      <i/>
      <sz val="12"/>
      <name val="Arial"/>
      <charset val="134"/>
    </font>
    <font>
      <b/>
      <sz val="10"/>
      <color rgb="FFFF0000"/>
      <name val="Arial"/>
      <charset val="134"/>
    </font>
    <font>
      <b/>
      <sz val="8"/>
      <color theme="0"/>
      <name val="Arial"/>
      <charset val="134"/>
    </font>
    <font>
      <sz val="14"/>
      <name val="Arial"/>
      <charset val="134"/>
    </font>
    <font>
      <b/>
      <sz val="14"/>
      <color rgb="FF002060"/>
      <name val="Arial"/>
      <charset val="134"/>
    </font>
    <font>
      <b/>
      <sz val="12"/>
      <color rgb="FFFF0000"/>
      <name val="Arial"/>
      <charset val="134"/>
    </font>
    <font>
      <sz val="9"/>
      <color theme="1"/>
      <name val="Arial"/>
      <charset val="134"/>
    </font>
    <font>
      <sz val="10"/>
      <color theme="1"/>
      <name val="Arial"/>
      <charset val="134"/>
    </font>
    <font>
      <b/>
      <sz val="16"/>
      <color rgb="FFFF0000"/>
      <name val="Arial"/>
      <charset val="134"/>
    </font>
    <font>
      <b/>
      <sz val="9"/>
      <color indexed="9"/>
      <name val="Arial"/>
      <charset val="134"/>
    </font>
    <font>
      <b/>
      <sz val="12"/>
      <name val="Arial"/>
      <charset val="134"/>
    </font>
    <font>
      <b/>
      <i/>
      <sz val="10"/>
      <color theme="0"/>
      <name val="Arial"/>
      <charset val="134"/>
    </font>
    <font>
      <b/>
      <sz val="11"/>
      <color rgb="FFFF0000"/>
      <name val="Arial"/>
      <charset val="134"/>
    </font>
    <font>
      <u/>
      <sz val="11"/>
      <name val="Arial"/>
      <charset val="134"/>
    </font>
    <font>
      <sz val="9"/>
      <color rgb="FFFF0000"/>
      <name val="Arial"/>
      <charset val="134"/>
    </font>
    <font>
      <b/>
      <sz val="19"/>
      <name val="Arial"/>
      <charset val="134"/>
    </font>
    <font>
      <b/>
      <sz val="18"/>
      <name val="Arial"/>
      <charset val="134"/>
    </font>
    <font>
      <b/>
      <sz val="8"/>
      <name val="Arial"/>
      <charset val="134"/>
    </font>
    <font>
      <sz val="11"/>
      <color theme="1"/>
      <name val="Calibri"/>
      <charset val="134"/>
      <scheme val="minor"/>
    </font>
    <font>
      <i/>
      <sz val="10"/>
      <color theme="0"/>
      <name val="Arial"/>
      <charset val="134"/>
    </font>
    <font>
      <sz val="8"/>
      <name val="Verdana"/>
      <charset val="134"/>
    </font>
    <font>
      <sz val="8"/>
      <color rgb="FF6A6567"/>
      <name val="Arial"/>
      <charset val="134"/>
    </font>
    <font>
      <b/>
      <sz val="14"/>
      <color theme="0"/>
      <name val="Arial"/>
      <charset val="134"/>
    </font>
    <font>
      <b/>
      <i/>
      <sz val="9"/>
      <name val="Arial"/>
      <charset val="134"/>
    </font>
    <font>
      <b/>
      <sz val="11"/>
      <name val="Calibri"/>
      <charset val="134"/>
    </font>
    <font>
      <b/>
      <i/>
      <sz val="11"/>
      <color rgb="FFFF0000"/>
      <name val="Arial"/>
      <charset val="134"/>
    </font>
    <font>
      <sz val="14"/>
      <color theme="0"/>
      <name val="Arial"/>
      <charset val="134"/>
    </font>
    <font>
      <b/>
      <sz val="13"/>
      <name val="Arial"/>
      <charset val="134"/>
    </font>
    <font>
      <b/>
      <sz val="10"/>
      <name val="Calibri"/>
      <charset val="134"/>
    </font>
    <font>
      <b/>
      <i/>
      <sz val="8"/>
      <color theme="1"/>
      <name val="Arial"/>
      <charset val="134"/>
    </font>
    <font>
      <sz val="10"/>
      <name val="Calibri"/>
      <charset val="134"/>
    </font>
    <font>
      <b/>
      <i/>
      <sz val="9"/>
      <color theme="0"/>
      <name val="Arial"/>
      <charset val="134"/>
    </font>
    <font>
      <sz val="13"/>
      <name val="Arial"/>
      <charset val="134"/>
    </font>
    <font>
      <b/>
      <sz val="16"/>
      <color theme="4" tint="-0.499984740745262"/>
      <name val="Arial"/>
      <charset val="134"/>
    </font>
    <font>
      <sz val="12"/>
      <color theme="1" tint="0.249977111117893"/>
      <name val="Arial"/>
      <charset val="134"/>
    </font>
    <font>
      <b/>
      <sz val="10"/>
      <color rgb="FFFF0000"/>
      <name val="Tahoma"/>
      <charset val="134"/>
    </font>
    <font>
      <b/>
      <sz val="10"/>
      <color theme="0"/>
      <name val="Calibri"/>
      <charset val="134"/>
      <scheme val="minor"/>
    </font>
    <font>
      <b/>
      <sz val="16"/>
      <color theme="1"/>
      <name val="Arial"/>
      <charset val="134"/>
    </font>
    <font>
      <b/>
      <sz val="14"/>
      <color theme="0"/>
      <name val="arialS"/>
      <charset val="134"/>
    </font>
    <font>
      <sz val="10"/>
      <color theme="0"/>
      <name val="Calibri"/>
      <charset val="134"/>
      <scheme val="minor"/>
    </font>
    <font>
      <b/>
      <sz val="12"/>
      <name val="Calibri"/>
      <charset val="134"/>
    </font>
    <font>
      <i/>
      <sz val="9"/>
      <color theme="1"/>
      <name val="Book Antiqua"/>
      <charset val="134"/>
    </font>
    <font>
      <i/>
      <sz val="9"/>
      <name val="Book Antiqua"/>
      <charset val="134"/>
    </font>
    <font>
      <b/>
      <sz val="10"/>
      <name val="Calibri"/>
      <charset val="134"/>
      <scheme val="minor"/>
    </font>
    <font>
      <sz val="10"/>
      <color theme="0"/>
      <name val="Arial"/>
      <charset val="134"/>
    </font>
    <font>
      <sz val="9"/>
      <name val="Lucida Calligraphy"/>
      <charset val="134"/>
    </font>
    <font>
      <sz val="10"/>
      <color theme="1"/>
      <name val="Calibri"/>
      <charset val="134"/>
      <scheme val="minor"/>
    </font>
    <font>
      <sz val="11"/>
      <color theme="1"/>
      <name val="Calibri"/>
      <charset val="134"/>
      <scheme val="minor"/>
    </font>
    <font>
      <u/>
      <sz val="10"/>
      <color theme="10"/>
      <name val="Arial"/>
      <charset val="134"/>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u/>
      <sz val="9"/>
      <name val="Arial"/>
      <charset val="134"/>
    </font>
    <font>
      <b/>
      <sz val="9"/>
      <color rgb="FFFF0000"/>
      <name val="Arial"/>
      <charset val="134"/>
    </font>
  </fonts>
  <fills count="41">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FFFFFF"/>
        <bgColor indexed="64"/>
      </patternFill>
    </fill>
    <fill>
      <patternFill patternType="solid">
        <fgColor theme="1"/>
        <bgColor indexed="64"/>
      </patternFill>
    </fill>
    <fill>
      <patternFill patternType="solid">
        <fgColor theme="0"/>
        <bgColor indexed="58"/>
      </patternFill>
    </fill>
    <fill>
      <patternFill patternType="solid">
        <fgColor theme="1" tint="0.249977111117893"/>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84">
    <border>
      <left/>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style="hair">
        <color auto="1"/>
      </bottom>
      <diagonal/>
    </border>
    <border>
      <left/>
      <right/>
      <top style="hair">
        <color auto="1"/>
      </top>
      <bottom style="hair">
        <color auto="1"/>
      </bottom>
      <diagonal/>
    </border>
    <border>
      <left/>
      <right style="medium">
        <color auto="1"/>
      </right>
      <top/>
      <bottom/>
      <diagonal/>
    </border>
    <border>
      <left/>
      <right/>
      <top/>
      <bottom style="medium">
        <color auto="1"/>
      </bottom>
      <diagonal/>
    </border>
    <border>
      <left style="medium">
        <color auto="1"/>
      </left>
      <right/>
      <top/>
      <bottom style="medium">
        <color auto="1"/>
      </bottom>
      <diagonal/>
    </border>
    <border>
      <left/>
      <right/>
      <top/>
      <bottom style="hair">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bottom style="hair">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auto="1"/>
      </bottom>
      <diagonal/>
    </border>
    <border>
      <left/>
      <right/>
      <top style="hair">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style="medium">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medium">
        <color auto="1"/>
      </bottom>
      <diagonal/>
    </border>
    <border>
      <left/>
      <right/>
      <top style="hair">
        <color auto="1"/>
      </top>
      <bottom/>
      <diagonal/>
    </border>
    <border>
      <left style="medium">
        <color auto="1"/>
      </left>
      <right/>
      <top style="hair">
        <color auto="1"/>
      </top>
      <bottom style="hair">
        <color auto="1"/>
      </bottom>
      <diagonal/>
    </border>
    <border>
      <left style="medium">
        <color auto="1"/>
      </left>
      <right/>
      <top/>
      <bottom style="hair">
        <color auto="1"/>
      </bottom>
      <diagonal/>
    </border>
    <border>
      <left style="thin">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73" fillId="0" borderId="0" applyFont="0" applyFill="0" applyBorder="0" applyAlignment="0" applyProtection="0">
      <alignment vertical="center"/>
    </xf>
    <xf numFmtId="176" fontId="73" fillId="0" borderId="0" applyFont="0" applyFill="0" applyBorder="0" applyAlignment="0" applyProtection="0">
      <alignment vertical="center"/>
    </xf>
    <xf numFmtId="9" fontId="73" fillId="0" borderId="0" applyFont="0" applyFill="0" applyBorder="0" applyAlignment="0" applyProtection="0">
      <alignment vertical="center"/>
    </xf>
    <xf numFmtId="41" fontId="73" fillId="0" borderId="0" applyFont="0" applyFill="0" applyBorder="0" applyAlignment="0" applyProtection="0">
      <alignment vertical="center"/>
    </xf>
    <xf numFmtId="177" fontId="73" fillId="0" borderId="0" applyFont="0" applyFill="0" applyBorder="0" applyAlignment="0" applyProtection="0">
      <alignment vertical="center"/>
    </xf>
    <xf numFmtId="0" fontId="74" fillId="0" borderId="0" applyNumberFormat="0" applyFill="0" applyBorder="0" applyAlignment="0" applyProtection="0"/>
    <xf numFmtId="0" fontId="75" fillId="0" borderId="0" applyNumberFormat="0" applyFill="0" applyBorder="0" applyAlignment="0" applyProtection="0">
      <alignment vertical="center"/>
    </xf>
    <xf numFmtId="0" fontId="73" fillId="10" borderId="76" applyNumberFormat="0" applyFont="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77" applyNumberFormat="0" applyFill="0" applyAlignment="0" applyProtection="0">
      <alignment vertical="center"/>
    </xf>
    <xf numFmtId="0" fontId="80" fillId="0" borderId="77" applyNumberFormat="0" applyFill="0" applyAlignment="0" applyProtection="0">
      <alignment vertical="center"/>
    </xf>
    <xf numFmtId="0" fontId="81" fillId="0" borderId="78" applyNumberFormat="0" applyFill="0" applyAlignment="0" applyProtection="0">
      <alignment vertical="center"/>
    </xf>
    <xf numFmtId="0" fontId="81" fillId="0" borderId="0" applyNumberFormat="0" applyFill="0" applyBorder="0" applyAlignment="0" applyProtection="0">
      <alignment vertical="center"/>
    </xf>
    <xf numFmtId="0" fontId="82" fillId="11" borderId="79" applyNumberFormat="0" applyAlignment="0" applyProtection="0">
      <alignment vertical="center"/>
    </xf>
    <xf numFmtId="0" fontId="83" fillId="12" borderId="80" applyNumberFormat="0" applyAlignment="0" applyProtection="0">
      <alignment vertical="center"/>
    </xf>
    <xf numFmtId="0" fontId="84" fillId="12" borderId="79" applyNumberFormat="0" applyAlignment="0" applyProtection="0">
      <alignment vertical="center"/>
    </xf>
    <xf numFmtId="0" fontId="85" fillId="13" borderId="81" applyNumberFormat="0" applyAlignment="0" applyProtection="0">
      <alignment vertical="center"/>
    </xf>
    <xf numFmtId="0" fontId="86" fillId="0" borderId="82" applyNumberFormat="0" applyFill="0" applyAlignment="0" applyProtection="0">
      <alignment vertical="center"/>
    </xf>
    <xf numFmtId="0" fontId="87" fillId="0" borderId="83" applyNumberFormat="0" applyFill="0" applyAlignment="0" applyProtection="0">
      <alignment vertical="center"/>
    </xf>
    <xf numFmtId="0" fontId="88" fillId="14" borderId="0" applyNumberFormat="0" applyBorder="0" applyAlignment="0" applyProtection="0">
      <alignment vertical="center"/>
    </xf>
    <xf numFmtId="0" fontId="89" fillId="15" borderId="0" applyNumberFormat="0" applyBorder="0" applyAlignment="0" applyProtection="0">
      <alignment vertical="center"/>
    </xf>
    <xf numFmtId="0" fontId="90" fillId="16" borderId="0" applyNumberFormat="0" applyBorder="0" applyAlignment="0" applyProtection="0">
      <alignment vertical="center"/>
    </xf>
    <xf numFmtId="0" fontId="91" fillId="17" borderId="0" applyNumberFormat="0" applyBorder="0" applyAlignment="0" applyProtection="0">
      <alignment vertical="center"/>
    </xf>
    <xf numFmtId="0" fontId="92" fillId="18" borderId="0" applyNumberFormat="0" applyBorder="0" applyAlignment="0" applyProtection="0">
      <alignment vertical="center"/>
    </xf>
    <xf numFmtId="0" fontId="92" fillId="19" borderId="0" applyNumberFormat="0" applyBorder="0" applyAlignment="0" applyProtection="0">
      <alignment vertical="center"/>
    </xf>
    <xf numFmtId="0" fontId="91" fillId="20" borderId="0" applyNumberFormat="0" applyBorder="0" applyAlignment="0" applyProtection="0">
      <alignment vertical="center"/>
    </xf>
    <xf numFmtId="0" fontId="91" fillId="21" borderId="0" applyNumberFormat="0" applyBorder="0" applyAlignment="0" applyProtection="0">
      <alignment vertical="center"/>
    </xf>
    <xf numFmtId="0" fontId="92" fillId="22" borderId="0" applyNumberFormat="0" applyBorder="0" applyAlignment="0" applyProtection="0">
      <alignment vertical="center"/>
    </xf>
    <xf numFmtId="0" fontId="92" fillId="23" borderId="0" applyNumberFormat="0" applyBorder="0" applyAlignment="0" applyProtection="0">
      <alignment vertical="center"/>
    </xf>
    <xf numFmtId="0" fontId="91" fillId="24" borderId="0" applyNumberFormat="0" applyBorder="0" applyAlignment="0" applyProtection="0">
      <alignment vertical="center"/>
    </xf>
    <xf numFmtId="0" fontId="91" fillId="25" borderId="0" applyNumberFormat="0" applyBorder="0" applyAlignment="0" applyProtection="0">
      <alignment vertical="center"/>
    </xf>
    <xf numFmtId="0" fontId="92" fillId="26" borderId="0" applyNumberFormat="0" applyBorder="0" applyAlignment="0" applyProtection="0">
      <alignment vertical="center"/>
    </xf>
    <xf numFmtId="0" fontId="92" fillId="27" borderId="0" applyNumberFormat="0" applyBorder="0" applyAlignment="0" applyProtection="0">
      <alignment vertical="center"/>
    </xf>
    <xf numFmtId="0" fontId="91" fillId="28" borderId="0" applyNumberFormat="0" applyBorder="0" applyAlignment="0" applyProtection="0">
      <alignment vertical="center"/>
    </xf>
    <xf numFmtId="0" fontId="91" fillId="29" borderId="0" applyNumberFormat="0" applyBorder="0" applyAlignment="0" applyProtection="0">
      <alignment vertical="center"/>
    </xf>
    <xf numFmtId="0" fontId="92" fillId="30" borderId="0" applyNumberFormat="0" applyBorder="0" applyAlignment="0" applyProtection="0">
      <alignment vertical="center"/>
    </xf>
    <xf numFmtId="0" fontId="92" fillId="31" borderId="0" applyNumberFormat="0" applyBorder="0" applyAlignment="0" applyProtection="0">
      <alignment vertical="center"/>
    </xf>
    <xf numFmtId="0" fontId="91" fillId="32" borderId="0" applyNumberFormat="0" applyBorder="0" applyAlignment="0" applyProtection="0">
      <alignment vertical="center"/>
    </xf>
    <xf numFmtId="0" fontId="91" fillId="33" borderId="0" applyNumberFormat="0" applyBorder="0" applyAlignment="0" applyProtection="0">
      <alignment vertical="center"/>
    </xf>
    <xf numFmtId="0" fontId="92" fillId="34" borderId="0" applyNumberFormat="0" applyBorder="0" applyAlignment="0" applyProtection="0">
      <alignment vertical="center"/>
    </xf>
    <xf numFmtId="0" fontId="92" fillId="35" borderId="0" applyNumberFormat="0" applyBorder="0" applyAlignment="0" applyProtection="0">
      <alignment vertical="center"/>
    </xf>
    <xf numFmtId="0" fontId="91" fillId="36" borderId="0" applyNumberFormat="0" applyBorder="0" applyAlignment="0" applyProtection="0">
      <alignment vertical="center"/>
    </xf>
    <xf numFmtId="0" fontId="91" fillId="37" borderId="0" applyNumberFormat="0" applyBorder="0" applyAlignment="0" applyProtection="0">
      <alignment vertical="center"/>
    </xf>
    <xf numFmtId="0" fontId="92" fillId="38" borderId="0" applyNumberFormat="0" applyBorder="0" applyAlignment="0" applyProtection="0">
      <alignment vertical="center"/>
    </xf>
    <xf numFmtId="0" fontId="92" fillId="39" borderId="0" applyNumberFormat="0" applyBorder="0" applyAlignment="0" applyProtection="0">
      <alignment vertical="center"/>
    </xf>
    <xf numFmtId="0" fontId="91" fillId="40" borderId="0" applyNumberFormat="0" applyBorder="0" applyAlignment="0" applyProtection="0">
      <alignment vertical="center"/>
    </xf>
    <xf numFmtId="178" fontId="1" fillId="0" borderId="0" applyFont="0" applyFill="0" applyBorder="0" applyAlignment="0" applyProtection="0"/>
    <xf numFmtId="0" fontId="1" fillId="0" borderId="0"/>
  </cellStyleXfs>
  <cellXfs count="1023">
    <xf numFmtId="0" fontId="0" fillId="0" borderId="0" xfId="0"/>
    <xf numFmtId="0" fontId="1" fillId="0" borderId="0" xfId="50" applyProtection="1">
      <protection hidden="1"/>
    </xf>
    <xf numFmtId="0" fontId="2" fillId="0" borderId="0" xfId="50" applyFont="1" applyProtection="1">
      <protection hidden="1"/>
    </xf>
    <xf numFmtId="49" fontId="3" fillId="0" borderId="0" xfId="50" applyNumberFormat="1" applyFont="1" applyProtection="1">
      <protection hidden="1"/>
    </xf>
    <xf numFmtId="0" fontId="3" fillId="0" borderId="0" xfId="50" applyFont="1" applyProtection="1">
      <protection hidden="1"/>
    </xf>
    <xf numFmtId="0" fontId="3" fillId="2" borderId="0" xfId="50" applyFont="1" applyFill="1" applyAlignment="1" applyProtection="1">
      <alignment vertical="center" wrapText="1"/>
      <protection hidden="1"/>
    </xf>
    <xf numFmtId="0" fontId="4" fillId="2" borderId="1" xfId="50" applyFont="1" applyFill="1" applyBorder="1" applyAlignment="1" applyProtection="1">
      <alignment horizontal="center" vertical="center" wrapText="1"/>
      <protection hidden="1"/>
    </xf>
    <xf numFmtId="0" fontId="4" fillId="2" borderId="2" xfId="50" applyFont="1" applyFill="1" applyBorder="1" applyAlignment="1" applyProtection="1">
      <alignment horizontal="center" vertical="center" wrapText="1"/>
      <protection hidden="1"/>
    </xf>
    <xf numFmtId="0" fontId="5" fillId="0" borderId="3" xfId="50" applyFont="1" applyBorder="1" applyAlignment="1" applyProtection="1">
      <alignment horizontal="center" vertical="center"/>
      <protection hidden="1"/>
    </xf>
    <xf numFmtId="0" fontId="5" fillId="0" borderId="4" xfId="50" applyFont="1" applyBorder="1" applyAlignment="1" applyProtection="1">
      <alignment horizontal="left" vertical="center"/>
      <protection hidden="1"/>
    </xf>
    <xf numFmtId="0" fontId="5" fillId="0" borderId="5" xfId="50" applyFont="1" applyBorder="1" applyAlignment="1" applyProtection="1">
      <alignment horizontal="left" vertical="center"/>
      <protection hidden="1"/>
    </xf>
    <xf numFmtId="0" fontId="6" fillId="2" borderId="6" xfId="50" applyFont="1" applyFill="1" applyBorder="1" applyAlignment="1" applyProtection="1">
      <alignment horizontal="center" vertical="center"/>
      <protection hidden="1"/>
    </xf>
    <xf numFmtId="0" fontId="6" fillId="2" borderId="7" xfId="50" applyFont="1" applyFill="1" applyBorder="1" applyAlignment="1" applyProtection="1">
      <alignment horizontal="center" vertical="center"/>
      <protection hidden="1"/>
    </xf>
    <xf numFmtId="0" fontId="3" fillId="0" borderId="6" xfId="50" applyFont="1" applyBorder="1" applyAlignment="1" applyProtection="1">
      <alignment horizontal="left" vertical="center"/>
      <protection hidden="1"/>
    </xf>
    <xf numFmtId="0" fontId="3" fillId="0" borderId="7" xfId="50" applyFont="1" applyBorder="1" applyAlignment="1" applyProtection="1">
      <alignment horizontal="left" vertical="center"/>
      <protection hidden="1"/>
    </xf>
    <xf numFmtId="0" fontId="3" fillId="0" borderId="7" xfId="50" applyFont="1" applyBorder="1" applyAlignment="1" applyProtection="1">
      <alignment horizontal="center" vertical="center"/>
      <protection hidden="1"/>
    </xf>
    <xf numFmtId="0" fontId="3" fillId="0" borderId="8" xfId="50" applyFont="1" applyBorder="1" applyAlignment="1" applyProtection="1">
      <alignment horizontal="left" vertical="center"/>
      <protection hidden="1"/>
    </xf>
    <xf numFmtId="0" fontId="3" fillId="0" borderId="0" xfId="50" applyFont="1" applyAlignment="1" applyProtection="1">
      <alignment horizontal="left" vertical="center"/>
      <protection hidden="1"/>
    </xf>
    <xf numFmtId="0" fontId="3" fillId="0" borderId="0" xfId="50" applyFont="1" applyAlignment="1" applyProtection="1">
      <alignment horizontal="center" vertical="center"/>
      <protection hidden="1"/>
    </xf>
    <xf numFmtId="0" fontId="6" fillId="2" borderId="8" xfId="50" applyFont="1" applyFill="1" applyBorder="1" applyAlignment="1" applyProtection="1">
      <alignment horizontal="center" vertical="center"/>
      <protection hidden="1"/>
    </xf>
    <xf numFmtId="0" fontId="6" fillId="2" borderId="0" xfId="50" applyFont="1" applyFill="1" applyAlignment="1" applyProtection="1">
      <alignment horizontal="center" vertical="center"/>
      <protection hidden="1"/>
    </xf>
    <xf numFmtId="0" fontId="7" fillId="2" borderId="8" xfId="50" applyFont="1" applyFill="1" applyBorder="1" applyAlignment="1" applyProtection="1">
      <alignment horizontal="center" vertical="center"/>
      <protection hidden="1"/>
    </xf>
    <xf numFmtId="0" fontId="7" fillId="2" borderId="0" xfId="50" applyFont="1" applyFill="1" applyAlignment="1" applyProtection="1">
      <alignment horizontal="center" vertical="center"/>
      <protection hidden="1"/>
    </xf>
    <xf numFmtId="0" fontId="5" fillId="0" borderId="8" xfId="50" applyFont="1" applyBorder="1" applyAlignment="1" applyProtection="1">
      <alignment horizontal="center" vertical="center"/>
      <protection hidden="1"/>
    </xf>
    <xf numFmtId="0" fontId="8" fillId="0" borderId="0" xfId="50" applyFont="1" applyAlignment="1" applyProtection="1">
      <alignment horizontal="center" vertical="center"/>
      <protection hidden="1"/>
    </xf>
    <xf numFmtId="0" fontId="3" fillId="0" borderId="0" xfId="50" applyFont="1" applyAlignment="1" applyProtection="1">
      <alignment horizontal="left" vertical="center" wrapText="1"/>
      <protection hidden="1"/>
    </xf>
    <xf numFmtId="0" fontId="3" fillId="0" borderId="0" xfId="50" applyFont="1" applyAlignment="1" applyProtection="1">
      <alignment vertical="center"/>
      <protection hidden="1"/>
    </xf>
    <xf numFmtId="49" fontId="3" fillId="0" borderId="0" xfId="50" applyNumberFormat="1" applyFont="1" applyAlignment="1" applyProtection="1">
      <alignment vertical="center" wrapText="1"/>
      <protection hidden="1"/>
    </xf>
    <xf numFmtId="0" fontId="8" fillId="0" borderId="8" xfId="50" applyFont="1" applyBorder="1" applyAlignment="1" applyProtection="1">
      <alignment horizontal="center" vertical="center"/>
      <protection hidden="1"/>
    </xf>
    <xf numFmtId="49" fontId="5" fillId="0" borderId="0" xfId="50" applyNumberFormat="1" applyFont="1" applyAlignment="1" applyProtection="1">
      <alignment vertical="center" wrapText="1"/>
      <protection hidden="1"/>
    </xf>
    <xf numFmtId="0" fontId="8" fillId="0" borderId="8" xfId="50" applyFont="1" applyBorder="1" applyAlignment="1" applyProtection="1">
      <alignment horizontal="left" vertical="center"/>
      <protection hidden="1"/>
    </xf>
    <xf numFmtId="0" fontId="8" fillId="0" borderId="0" xfId="50" applyFont="1" applyAlignment="1" applyProtection="1">
      <alignment horizontal="left" vertical="center"/>
      <protection hidden="1"/>
    </xf>
    <xf numFmtId="0" fontId="3" fillId="0" borderId="8" xfId="50" applyFont="1" applyBorder="1" applyAlignment="1" applyProtection="1">
      <alignment horizontal="center" vertical="center"/>
      <protection hidden="1"/>
    </xf>
    <xf numFmtId="0" fontId="5" fillId="0" borderId="0" xfId="50" applyFont="1" applyAlignment="1" applyProtection="1">
      <alignment horizontal="center" vertical="center"/>
      <protection hidden="1"/>
    </xf>
    <xf numFmtId="0" fontId="3" fillId="0" borderId="0" xfId="50" applyFont="1" applyAlignment="1" applyProtection="1">
      <alignment horizontal="right" vertical="top"/>
      <protection hidden="1"/>
    </xf>
    <xf numFmtId="0" fontId="3" fillId="0" borderId="9" xfId="50" applyFont="1" applyBorder="1" applyAlignment="1" applyProtection="1">
      <alignment horizontal="center" vertical="center"/>
      <protection locked="0" hidden="1"/>
    </xf>
    <xf numFmtId="0" fontId="1" fillId="0" borderId="8" xfId="50" applyBorder="1" applyProtection="1">
      <protection hidden="1"/>
    </xf>
    <xf numFmtId="0" fontId="3" fillId="0" borderId="0" xfId="50" applyFont="1" applyAlignment="1" applyProtection="1">
      <alignment horizontal="right"/>
      <protection hidden="1"/>
    </xf>
    <xf numFmtId="0" fontId="3" fillId="0" borderId="10" xfId="50" applyFont="1" applyBorder="1" applyAlignment="1" applyProtection="1">
      <alignment horizontal="right" vertical="center"/>
      <protection hidden="1"/>
    </xf>
    <xf numFmtId="0" fontId="3" fillId="0" borderId="8" xfId="50" applyFont="1" applyBorder="1" applyAlignment="1" applyProtection="1">
      <alignment horizontal="right"/>
      <protection hidden="1"/>
    </xf>
    <xf numFmtId="49" fontId="5" fillId="0" borderId="8" xfId="50" applyNumberFormat="1" applyFont="1" applyBorder="1" applyProtection="1">
      <protection hidden="1"/>
    </xf>
    <xf numFmtId="49" fontId="5" fillId="0" borderId="0" xfId="50" applyNumberFormat="1" applyFont="1" applyProtection="1">
      <protection hidden="1"/>
    </xf>
    <xf numFmtId="49" fontId="9" fillId="0" borderId="3" xfId="50" applyNumberFormat="1" applyFont="1" applyBorder="1" applyAlignment="1" applyProtection="1">
      <alignment horizontal="center" vertical="center" wrapText="1"/>
      <protection hidden="1"/>
    </xf>
    <xf numFmtId="49" fontId="9" fillId="0" borderId="11" xfId="50" applyNumberFormat="1" applyFont="1" applyBorder="1" applyAlignment="1" applyProtection="1">
      <alignment horizontal="center" vertical="center" wrapText="1"/>
      <protection hidden="1"/>
    </xf>
    <xf numFmtId="49" fontId="9" fillId="0" borderId="12" xfId="50" applyNumberFormat="1" applyFont="1" applyBorder="1" applyAlignment="1" applyProtection="1">
      <alignment horizontal="center" vertical="center" wrapText="1"/>
      <protection hidden="1"/>
    </xf>
    <xf numFmtId="0" fontId="10" fillId="2" borderId="6" xfId="50" applyFont="1" applyFill="1" applyBorder="1" applyAlignment="1" applyProtection="1">
      <alignment horizontal="left" vertical="center" wrapText="1"/>
      <protection hidden="1"/>
    </xf>
    <xf numFmtId="0" fontId="10" fillId="2" borderId="7" xfId="50" applyFont="1" applyFill="1" applyBorder="1" applyAlignment="1" applyProtection="1">
      <alignment horizontal="left" vertical="center" wrapText="1"/>
      <protection hidden="1"/>
    </xf>
    <xf numFmtId="0" fontId="10" fillId="2" borderId="8" xfId="50" applyFont="1" applyFill="1" applyBorder="1" applyAlignment="1" applyProtection="1">
      <alignment horizontal="left" vertical="center" wrapText="1"/>
      <protection hidden="1"/>
    </xf>
    <xf numFmtId="0" fontId="10" fillId="2" borderId="0" xfId="50" applyFont="1" applyFill="1" applyAlignment="1" applyProtection="1">
      <alignment horizontal="left" vertical="center" wrapText="1"/>
      <protection hidden="1"/>
    </xf>
    <xf numFmtId="0" fontId="10" fillId="2" borderId="13" xfId="50" applyFont="1" applyFill="1" applyBorder="1" applyAlignment="1" applyProtection="1">
      <alignment horizontal="left" vertical="center" wrapText="1"/>
      <protection hidden="1"/>
    </xf>
    <xf numFmtId="0" fontId="10" fillId="2" borderId="14" xfId="50" applyFont="1" applyFill="1" applyBorder="1" applyAlignment="1" applyProtection="1">
      <alignment horizontal="left" vertical="center" wrapText="1"/>
      <protection hidden="1"/>
    </xf>
    <xf numFmtId="0" fontId="10" fillId="0" borderId="8" xfId="50" applyFont="1" applyBorder="1" applyAlignment="1" applyProtection="1">
      <alignment horizontal="left" vertical="center" wrapText="1"/>
      <protection hidden="1"/>
    </xf>
    <xf numFmtId="0" fontId="10" fillId="0" borderId="0" xfId="50" applyFont="1" applyAlignment="1" applyProtection="1">
      <alignment horizontal="left" vertical="center" wrapText="1"/>
      <protection hidden="1"/>
    </xf>
    <xf numFmtId="0" fontId="4" fillId="2" borderId="8" xfId="50" applyFont="1" applyFill="1" applyBorder="1" applyAlignment="1" applyProtection="1">
      <alignment horizontal="center" vertical="center" wrapText="1"/>
      <protection hidden="1"/>
    </xf>
    <xf numFmtId="0" fontId="4" fillId="2" borderId="0" xfId="50" applyFont="1" applyFill="1" applyAlignment="1" applyProtection="1">
      <alignment horizontal="center" vertical="center" wrapText="1"/>
      <protection hidden="1"/>
    </xf>
    <xf numFmtId="0" fontId="11" fillId="2" borderId="13" xfId="50" applyFont="1" applyFill="1" applyBorder="1" applyAlignment="1" applyProtection="1">
      <alignment horizontal="center" vertical="center"/>
      <protection hidden="1"/>
    </xf>
    <xf numFmtId="0" fontId="11" fillId="2" borderId="14" xfId="50" applyFont="1" applyFill="1" applyBorder="1" applyAlignment="1" applyProtection="1">
      <alignment horizontal="center" vertical="center"/>
      <protection hidden="1"/>
    </xf>
    <xf numFmtId="16" fontId="5" fillId="0" borderId="3" xfId="50" applyNumberFormat="1" applyFont="1" applyBorder="1" applyAlignment="1" applyProtection="1">
      <alignment horizontal="center" vertical="center" wrapText="1"/>
      <protection hidden="1"/>
    </xf>
    <xf numFmtId="16" fontId="5" fillId="0" borderId="11" xfId="50" applyNumberFormat="1" applyFont="1" applyBorder="1" applyAlignment="1" applyProtection="1">
      <alignment horizontal="center" vertical="center" wrapText="1"/>
      <protection hidden="1"/>
    </xf>
    <xf numFmtId="16" fontId="5" fillId="0" borderId="12" xfId="50" applyNumberFormat="1" applyFont="1" applyBorder="1" applyAlignment="1" applyProtection="1">
      <alignment horizontal="center" vertical="center" wrapText="1"/>
      <protection hidden="1"/>
    </xf>
    <xf numFmtId="0" fontId="3" fillId="0" borderId="3" xfId="50" applyFont="1" applyBorder="1" applyAlignment="1" applyProtection="1">
      <alignment horizontal="center" vertical="center"/>
      <protection locked="0" hidden="1"/>
    </xf>
    <xf numFmtId="0" fontId="3" fillId="0" borderId="11" xfId="50" applyFont="1" applyBorder="1" applyAlignment="1" applyProtection="1">
      <alignment horizontal="center" vertical="center"/>
      <protection locked="0" hidden="1"/>
    </xf>
    <xf numFmtId="0" fontId="3" fillId="0" borderId="12" xfId="50" applyFont="1" applyBorder="1" applyAlignment="1" applyProtection="1">
      <alignment horizontal="center" vertical="center"/>
      <protection locked="0" hidden="1"/>
    </xf>
    <xf numFmtId="0" fontId="5" fillId="0" borderId="8" xfId="50" applyFont="1" applyBorder="1" applyAlignment="1" applyProtection="1">
      <alignment horizontal="center" vertical="center" wrapText="1"/>
      <protection hidden="1"/>
    </xf>
    <xf numFmtId="0" fontId="5" fillId="0" borderId="0" xfId="50" applyFont="1" applyAlignment="1" applyProtection="1">
      <alignment horizontal="center" vertical="center" wrapText="1"/>
      <protection hidden="1"/>
    </xf>
    <xf numFmtId="0" fontId="3" fillId="0" borderId="14" xfId="50" applyFont="1" applyBorder="1" applyAlignment="1" applyProtection="1">
      <alignment horizontal="center" vertical="center" wrapText="1"/>
      <protection locked="0" hidden="1"/>
    </xf>
    <xf numFmtId="0" fontId="3" fillId="0" borderId="13" xfId="50" applyFont="1" applyBorder="1" applyAlignment="1" applyProtection="1">
      <alignment horizontal="center" vertical="center" wrapText="1"/>
      <protection locked="0" hidden="1"/>
    </xf>
    <xf numFmtId="0" fontId="3" fillId="0" borderId="8" xfId="50" applyFont="1" applyBorder="1" applyAlignment="1" applyProtection="1">
      <alignment horizontal="center" vertical="center" wrapText="1"/>
      <protection hidden="1"/>
    </xf>
    <xf numFmtId="0" fontId="3" fillId="0" borderId="0" xfId="50" applyFont="1" applyAlignment="1" applyProtection="1">
      <alignment horizontal="center" vertical="center" wrapText="1"/>
      <protection hidden="1"/>
    </xf>
    <xf numFmtId="0" fontId="12" fillId="0" borderId="15" xfId="50" applyFont="1" applyBorder="1" applyAlignment="1" applyProtection="1">
      <alignment horizontal="center" vertical="center" wrapText="1"/>
      <protection hidden="1"/>
    </xf>
    <xf numFmtId="0" fontId="12" fillId="0" borderId="16" xfId="50" applyFont="1" applyBorder="1" applyAlignment="1" applyProtection="1">
      <alignment horizontal="center" vertical="center" wrapText="1"/>
      <protection hidden="1"/>
    </xf>
    <xf numFmtId="0" fontId="12" fillId="0" borderId="8" xfId="50" applyFont="1" applyBorder="1" applyAlignment="1" applyProtection="1">
      <alignment horizontal="center" vertical="center" wrapText="1"/>
      <protection hidden="1"/>
    </xf>
    <xf numFmtId="0" fontId="12" fillId="0" borderId="0" xfId="50" applyFont="1" applyAlignment="1" applyProtection="1">
      <alignment horizontal="center" vertical="center" wrapText="1"/>
      <protection hidden="1"/>
    </xf>
    <xf numFmtId="0" fontId="13" fillId="2" borderId="8" xfId="50" applyFont="1" applyFill="1" applyBorder="1" applyAlignment="1" applyProtection="1">
      <alignment horizontal="center" vertical="center"/>
      <protection hidden="1"/>
    </xf>
    <xf numFmtId="0" fontId="13" fillId="2" borderId="0" xfId="50" applyFont="1" applyFill="1" applyAlignment="1" applyProtection="1">
      <alignment horizontal="center" vertical="center"/>
      <protection hidden="1"/>
    </xf>
    <xf numFmtId="49" fontId="3" fillId="0" borderId="8" xfId="50" applyNumberFormat="1" applyFont="1" applyBorder="1" applyAlignment="1" applyProtection="1">
      <alignment horizontal="justify" vertical="center" wrapText="1"/>
      <protection hidden="1"/>
    </xf>
    <xf numFmtId="49" fontId="3" fillId="0" borderId="0" xfId="50" applyNumberFormat="1" applyFont="1" applyAlignment="1" applyProtection="1">
      <alignment horizontal="justify" vertical="center" wrapText="1"/>
      <protection hidden="1"/>
    </xf>
    <xf numFmtId="0" fontId="3" fillId="0" borderId="8" xfId="50" applyFont="1" applyBorder="1" applyAlignment="1" applyProtection="1">
      <alignment horizontal="justify" vertical="center" wrapText="1"/>
      <protection hidden="1"/>
    </xf>
    <xf numFmtId="0" fontId="3" fillId="0" borderId="0" xfId="50" applyFont="1" applyAlignment="1" applyProtection="1">
      <alignment horizontal="justify" vertical="center" wrapText="1"/>
      <protection hidden="1"/>
    </xf>
    <xf numFmtId="0" fontId="1" fillId="2" borderId="0" xfId="50" applyFill="1" applyProtection="1">
      <protection hidden="1"/>
    </xf>
    <xf numFmtId="0" fontId="3" fillId="0" borderId="0" xfId="50" applyFont="1" applyAlignment="1" applyProtection="1">
      <alignment wrapText="1"/>
      <protection hidden="1"/>
    </xf>
    <xf numFmtId="0" fontId="2" fillId="0" borderId="0" xfId="50" applyFont="1" applyAlignment="1" applyProtection="1">
      <alignment wrapText="1"/>
      <protection hidden="1"/>
    </xf>
    <xf numFmtId="0" fontId="5" fillId="0" borderId="0" xfId="50" applyFont="1" applyAlignment="1" applyProtection="1">
      <alignment horizontal="center"/>
      <protection hidden="1"/>
    </xf>
    <xf numFmtId="0" fontId="14" fillId="0" borderId="0" xfId="50" applyFont="1" applyAlignment="1" applyProtection="1">
      <alignment horizontal="center" vertical="center" wrapText="1"/>
      <protection hidden="1"/>
    </xf>
    <xf numFmtId="0" fontId="5" fillId="0" borderId="0" xfId="50" applyFont="1" applyAlignment="1" applyProtection="1">
      <alignment horizontal="center" vertical="top" wrapText="1"/>
      <protection hidden="1"/>
    </xf>
    <xf numFmtId="0" fontId="5" fillId="0" borderId="11" xfId="50" applyFont="1" applyBorder="1" applyAlignment="1" applyProtection="1">
      <alignment horizontal="left" vertical="center"/>
      <protection hidden="1"/>
    </xf>
    <xf numFmtId="0" fontId="3" fillId="0" borderId="17" xfId="50" applyFont="1" applyBorder="1" applyAlignment="1" applyProtection="1">
      <alignment horizontal="center" vertical="center"/>
      <protection locked="0" hidden="1"/>
    </xf>
    <xf numFmtId="0" fontId="3" fillId="0" borderId="18" xfId="50" applyFont="1" applyBorder="1" applyAlignment="1" applyProtection="1">
      <alignment horizontal="center" vertical="center"/>
      <protection locked="0" hidden="1"/>
    </xf>
    <xf numFmtId="0" fontId="5" fillId="0" borderId="0" xfId="50" applyFont="1" applyAlignment="1" applyProtection="1">
      <alignment vertical="center" wrapText="1"/>
      <protection hidden="1"/>
    </xf>
    <xf numFmtId="0" fontId="15" fillId="0" borderId="0" xfId="50" applyFont="1" applyAlignment="1" applyProtection="1">
      <alignment vertical="center"/>
      <protection hidden="1"/>
    </xf>
    <xf numFmtId="0" fontId="5" fillId="0" borderId="0" xfId="50" applyFont="1" applyAlignment="1" applyProtection="1">
      <alignment horizontal="left" vertical="center"/>
      <protection hidden="1"/>
    </xf>
    <xf numFmtId="0" fontId="3" fillId="0" borderId="0" xfId="50" applyFont="1" applyAlignment="1" applyProtection="1">
      <alignment vertical="center" wrapText="1"/>
      <protection hidden="1"/>
    </xf>
    <xf numFmtId="0" fontId="5" fillId="0" borderId="0" xfId="50" applyFont="1" applyAlignment="1" applyProtection="1">
      <alignment vertical="center"/>
      <protection hidden="1"/>
    </xf>
    <xf numFmtId="0" fontId="8" fillId="0" borderId="0" xfId="50" applyFont="1" applyAlignment="1" applyProtection="1">
      <alignment vertical="center"/>
      <protection hidden="1"/>
    </xf>
    <xf numFmtId="0" fontId="3" fillId="0" borderId="19" xfId="50" applyFont="1" applyBorder="1" applyAlignment="1" applyProtection="1">
      <alignment horizontal="center" vertical="center" wrapText="1"/>
      <protection hidden="1"/>
    </xf>
    <xf numFmtId="0" fontId="3" fillId="0" borderId="20" xfId="50" applyFont="1" applyBorder="1" applyAlignment="1" applyProtection="1">
      <alignment horizontal="right" vertical="center"/>
      <protection locked="0" hidden="1"/>
    </xf>
    <xf numFmtId="49" fontId="3" fillId="0" borderId="0" xfId="50" applyNumberFormat="1" applyFont="1" applyAlignment="1" applyProtection="1">
      <alignment vertical="center"/>
      <protection hidden="1"/>
    </xf>
    <xf numFmtId="0" fontId="16" fillId="2" borderId="0" xfId="50" applyFont="1" applyFill="1" applyAlignment="1" applyProtection="1">
      <alignment vertical="center" wrapText="1"/>
      <protection hidden="1"/>
    </xf>
    <xf numFmtId="0" fontId="11" fillId="2" borderId="0" xfId="50" applyFont="1" applyFill="1" applyAlignment="1" applyProtection="1">
      <alignment horizontal="left" vertical="center"/>
      <protection hidden="1"/>
    </xf>
    <xf numFmtId="0" fontId="5" fillId="0" borderId="4" xfId="50" applyFont="1" applyBorder="1" applyAlignment="1" applyProtection="1">
      <alignment horizontal="center" vertical="center" wrapText="1"/>
      <protection hidden="1"/>
    </xf>
    <xf numFmtId="0" fontId="5" fillId="0" borderId="5" xfId="50" applyFont="1" applyBorder="1" applyAlignment="1" applyProtection="1">
      <alignment horizontal="center" vertical="center" wrapText="1"/>
      <protection hidden="1"/>
    </xf>
    <xf numFmtId="0" fontId="3" fillId="0" borderId="4" xfId="50" applyFont="1" applyBorder="1" applyAlignment="1" applyProtection="1">
      <alignment horizontal="center" vertical="center"/>
      <protection locked="0" hidden="1"/>
    </xf>
    <xf numFmtId="0" fontId="3" fillId="0" borderId="4" xfId="50" applyFont="1" applyBorder="1" applyAlignment="1" applyProtection="1">
      <alignment horizontal="center" vertical="center" wrapText="1"/>
      <protection hidden="1"/>
    </xf>
    <xf numFmtId="0" fontId="3" fillId="0" borderId="5" xfId="50" applyFont="1" applyBorder="1" applyAlignment="1" applyProtection="1">
      <alignment horizontal="center" vertical="center" wrapText="1"/>
      <protection hidden="1"/>
    </xf>
    <xf numFmtId="178" fontId="3" fillId="0" borderId="0" xfId="49" applyFont="1" applyBorder="1" applyAlignment="1" applyProtection="1">
      <alignment horizontal="center" vertical="center"/>
      <protection hidden="1"/>
    </xf>
    <xf numFmtId="0" fontId="3" fillId="0" borderId="0" xfId="50" applyFont="1" applyAlignment="1" applyProtection="1">
      <alignment horizontal="center" wrapText="1"/>
      <protection hidden="1"/>
    </xf>
    <xf numFmtId="58" fontId="3" fillId="0" borderId="4" xfId="50" applyNumberFormat="1" applyFont="1" applyBorder="1" applyAlignment="1" applyProtection="1">
      <alignment horizontal="left" vertical="center" wrapText="1"/>
      <protection hidden="1"/>
    </xf>
    <xf numFmtId="0" fontId="3" fillId="0" borderId="5" xfId="50" applyFont="1" applyBorder="1" applyAlignment="1" applyProtection="1">
      <alignment horizontal="left" vertical="center" wrapText="1"/>
      <protection hidden="1"/>
    </xf>
    <xf numFmtId="0" fontId="5" fillId="0" borderId="15" xfId="50" applyFont="1" applyBorder="1" applyAlignment="1" applyProtection="1">
      <alignment horizontal="center" vertical="center"/>
      <protection hidden="1"/>
    </xf>
    <xf numFmtId="0" fontId="17" fillId="0" borderId="8" xfId="50" applyFont="1" applyBorder="1" applyAlignment="1" applyProtection="1">
      <alignment horizontal="center" vertical="center"/>
      <protection locked="0" hidden="1"/>
    </xf>
    <xf numFmtId="0" fontId="17" fillId="0" borderId="21" xfId="50" applyFont="1" applyBorder="1" applyAlignment="1" applyProtection="1">
      <alignment horizontal="center" vertical="center"/>
      <protection locked="0" hidden="1"/>
    </xf>
    <xf numFmtId="0" fontId="3" fillId="0" borderId="0" xfId="50" applyFont="1" applyAlignment="1" applyProtection="1">
      <alignment horizontal="right" vertical="center"/>
      <protection hidden="1"/>
    </xf>
    <xf numFmtId="0" fontId="3" fillId="0" borderId="22" xfId="50" applyFont="1" applyBorder="1" applyAlignment="1" applyProtection="1">
      <alignment horizontal="center" vertical="center"/>
      <protection locked="0" hidden="1"/>
    </xf>
    <xf numFmtId="0" fontId="18" fillId="0" borderId="0" xfId="50" applyFont="1" applyAlignment="1" applyProtection="1">
      <alignment vertical="center"/>
      <protection hidden="1"/>
    </xf>
    <xf numFmtId="58" fontId="19" fillId="0" borderId="0" xfId="50" applyNumberFormat="1" applyFont="1" applyAlignment="1" applyProtection="1">
      <alignment horizontal="center" vertical="center"/>
      <protection hidden="1"/>
    </xf>
    <xf numFmtId="58" fontId="3" fillId="0" borderId="0" xfId="50" applyNumberFormat="1" applyFont="1" applyAlignment="1" applyProtection="1">
      <alignment vertical="center"/>
      <protection hidden="1"/>
    </xf>
    <xf numFmtId="0" fontId="20" fillId="0" borderId="0" xfId="50" applyFont="1" applyAlignment="1" applyProtection="1">
      <alignment vertical="center"/>
      <protection hidden="1"/>
    </xf>
    <xf numFmtId="0" fontId="3" fillId="0" borderId="1" xfId="50" applyFont="1" applyBorder="1" applyAlignment="1" applyProtection="1">
      <alignment horizontal="center" vertical="center" wrapText="1"/>
      <protection locked="0" hidden="1"/>
    </xf>
    <xf numFmtId="0" fontId="3" fillId="0" borderId="2" xfId="50" applyFont="1" applyBorder="1" applyAlignment="1" applyProtection="1">
      <alignment horizontal="center" vertical="center" wrapText="1"/>
      <protection locked="0" hidden="1"/>
    </xf>
    <xf numFmtId="0" fontId="3" fillId="0" borderId="21" xfId="50" applyFont="1" applyBorder="1" applyAlignment="1" applyProtection="1">
      <alignment horizontal="center" vertical="center" wrapText="1"/>
      <protection locked="0" hidden="1"/>
    </xf>
    <xf numFmtId="0" fontId="3" fillId="0" borderId="20" xfId="50" applyFont="1" applyBorder="1" applyAlignment="1" applyProtection="1">
      <alignment horizontal="center" vertical="center" wrapText="1"/>
      <protection locked="0" hidden="1"/>
    </xf>
    <xf numFmtId="0" fontId="18" fillId="0" borderId="0" xfId="50" applyFont="1" applyAlignment="1" applyProtection="1">
      <alignment horizontal="center" vertical="center" wrapText="1"/>
      <protection hidden="1"/>
    </xf>
    <xf numFmtId="0" fontId="3" fillId="0" borderId="14" xfId="50" applyFont="1" applyBorder="1" applyAlignment="1" applyProtection="1">
      <alignment horizontal="center" vertical="center"/>
      <protection locked="0" hidden="1"/>
    </xf>
    <xf numFmtId="0" fontId="3" fillId="0" borderId="7" xfId="50" applyFont="1" applyBorder="1" applyAlignment="1" applyProtection="1">
      <alignment horizontal="center" vertical="center" wrapText="1"/>
      <protection hidden="1"/>
    </xf>
    <xf numFmtId="0" fontId="3" fillId="0" borderId="14" xfId="50" applyFont="1" applyBorder="1" applyAlignment="1" applyProtection="1">
      <alignment horizontal="center" vertical="center"/>
      <protection hidden="1"/>
    </xf>
    <xf numFmtId="49" fontId="3" fillId="0" borderId="7" xfId="50" applyNumberFormat="1" applyFont="1" applyBorder="1" applyAlignment="1" applyProtection="1">
      <alignment horizontal="center" vertical="center" wrapText="1"/>
      <protection hidden="1"/>
    </xf>
    <xf numFmtId="0" fontId="5" fillId="0" borderId="11" xfId="50" applyFont="1" applyBorder="1" applyAlignment="1" applyProtection="1">
      <alignment horizontal="center" vertical="center" wrapText="1"/>
      <protection hidden="1"/>
    </xf>
    <xf numFmtId="0" fontId="5" fillId="0" borderId="12" xfId="50" applyFont="1" applyBorder="1" applyAlignment="1" applyProtection="1">
      <alignment horizontal="center" vertical="center" wrapText="1"/>
      <protection hidden="1"/>
    </xf>
    <xf numFmtId="0" fontId="3" fillId="0" borderId="11" xfId="50" applyFont="1" applyBorder="1" applyAlignment="1" applyProtection="1">
      <alignment horizontal="center" vertical="center" wrapText="1"/>
      <protection hidden="1"/>
    </xf>
    <xf numFmtId="178" fontId="3" fillId="0" borderId="23" xfId="49" applyFont="1" applyBorder="1" applyAlignment="1" applyProtection="1">
      <alignment horizontal="center" vertical="center"/>
      <protection hidden="1"/>
    </xf>
    <xf numFmtId="0" fontId="5" fillId="0" borderId="0" xfId="50" applyFont="1" applyProtection="1">
      <protection hidden="1"/>
    </xf>
    <xf numFmtId="0" fontId="21" fillId="0" borderId="24" xfId="50" applyFont="1" applyBorder="1" applyAlignment="1" applyProtection="1">
      <alignment horizontal="right" vertical="center" wrapText="1"/>
      <protection hidden="1"/>
    </xf>
    <xf numFmtId="0" fontId="21" fillId="0" borderId="25" xfId="50" applyFont="1" applyBorder="1" applyAlignment="1" applyProtection="1">
      <alignment horizontal="right" vertical="center" wrapText="1"/>
      <protection hidden="1"/>
    </xf>
    <xf numFmtId="0" fontId="21" fillId="0" borderId="3" xfId="50" applyFont="1" applyBorder="1" applyAlignment="1" applyProtection="1">
      <alignment horizontal="right" vertical="center" wrapText="1"/>
      <protection hidden="1"/>
    </xf>
    <xf numFmtId="0" fontId="21" fillId="0" borderId="12" xfId="50" applyFont="1" applyBorder="1" applyAlignment="1" applyProtection="1">
      <alignment horizontal="right" vertical="center" wrapText="1"/>
      <protection hidden="1"/>
    </xf>
    <xf numFmtId="0" fontId="21" fillId="0" borderId="26" xfId="50" applyFont="1" applyBorder="1" applyAlignment="1" applyProtection="1">
      <alignment horizontal="right" vertical="center" wrapText="1"/>
      <protection hidden="1"/>
    </xf>
    <xf numFmtId="0" fontId="21" fillId="0" borderId="27" xfId="50" applyFont="1" applyBorder="1" applyAlignment="1" applyProtection="1">
      <alignment horizontal="right" vertical="center" wrapText="1"/>
      <protection hidden="1"/>
    </xf>
    <xf numFmtId="0" fontId="21" fillId="3" borderId="0" xfId="50" applyFont="1" applyFill="1" applyAlignment="1" applyProtection="1">
      <alignment vertical="center" wrapText="1"/>
      <protection hidden="1"/>
    </xf>
    <xf numFmtId="0" fontId="4" fillId="2" borderId="28" xfId="50" applyFont="1" applyFill="1" applyBorder="1" applyAlignment="1" applyProtection="1">
      <alignment horizontal="center" vertical="center" wrapText="1"/>
      <protection hidden="1"/>
    </xf>
    <xf numFmtId="0" fontId="22" fillId="0" borderId="29" xfId="50" applyFont="1" applyBorder="1" applyAlignment="1" applyProtection="1">
      <alignment horizontal="center" vertical="center" textRotation="180"/>
      <protection hidden="1"/>
    </xf>
    <xf numFmtId="0" fontId="22" fillId="0" borderId="30" xfId="50" applyFont="1" applyBorder="1" applyAlignment="1" applyProtection="1">
      <alignment horizontal="center" vertical="center" textRotation="180"/>
      <protection hidden="1"/>
    </xf>
    <xf numFmtId="0" fontId="5" fillId="0" borderId="16" xfId="50" applyFont="1" applyBorder="1" applyAlignment="1" applyProtection="1">
      <alignment horizontal="center" vertical="center"/>
      <protection hidden="1"/>
    </xf>
    <xf numFmtId="0" fontId="17" fillId="0" borderId="0" xfId="50" applyFont="1" applyAlignment="1" applyProtection="1">
      <alignment horizontal="center" vertical="center"/>
      <protection locked="0" hidden="1"/>
    </xf>
    <xf numFmtId="0" fontId="17" fillId="0" borderId="20" xfId="50" applyFont="1" applyBorder="1" applyAlignment="1" applyProtection="1">
      <alignment horizontal="center" vertical="center"/>
      <protection locked="0" hidden="1"/>
    </xf>
    <xf numFmtId="58" fontId="6" fillId="2" borderId="0" xfId="50" applyNumberFormat="1" applyFont="1" applyFill="1" applyAlignment="1" applyProtection="1">
      <alignment vertical="center"/>
      <protection hidden="1"/>
    </xf>
    <xf numFmtId="0" fontId="19" fillId="0" borderId="0" xfId="50" applyFont="1" applyAlignment="1" applyProtection="1">
      <alignment horizontal="center" vertical="center"/>
      <protection hidden="1"/>
    </xf>
    <xf numFmtId="49" fontId="9" fillId="0" borderId="4" xfId="50" applyNumberFormat="1" applyFont="1" applyBorder="1" applyAlignment="1" applyProtection="1">
      <alignment horizontal="center" vertical="center" wrapText="1"/>
      <protection hidden="1"/>
    </xf>
    <xf numFmtId="178" fontId="5" fillId="0" borderId="4" xfId="49" applyFont="1" applyFill="1" applyBorder="1" applyAlignment="1" applyProtection="1">
      <alignment horizontal="center" vertical="center" wrapText="1"/>
      <protection hidden="1"/>
    </xf>
    <xf numFmtId="178" fontId="23" fillId="0" borderId="31" xfId="49" applyFont="1" applyFill="1" applyBorder="1" applyAlignment="1" applyProtection="1">
      <alignment horizontal="center" vertical="center" wrapText="1"/>
      <protection hidden="1"/>
    </xf>
    <xf numFmtId="178" fontId="3" fillId="0" borderId="32" xfId="50" applyNumberFormat="1" applyFont="1" applyBorder="1" applyAlignment="1" applyProtection="1">
      <alignment wrapText="1"/>
      <protection hidden="1"/>
    </xf>
    <xf numFmtId="178" fontId="3" fillId="0" borderId="4" xfId="50" applyNumberFormat="1" applyFont="1" applyBorder="1" applyAlignment="1" applyProtection="1">
      <alignment wrapText="1"/>
      <protection hidden="1"/>
    </xf>
    <xf numFmtId="178" fontId="3" fillId="0" borderId="33" xfId="50" applyNumberFormat="1" applyFont="1" applyBorder="1" applyAlignment="1" applyProtection="1">
      <alignment wrapText="1"/>
      <protection hidden="1"/>
    </xf>
    <xf numFmtId="49" fontId="3" fillId="0" borderId="19" xfId="50" applyNumberFormat="1" applyFont="1" applyBorder="1" applyAlignment="1" applyProtection="1">
      <alignment horizontal="justify" vertical="center" wrapText="1"/>
      <protection hidden="1"/>
    </xf>
    <xf numFmtId="0" fontId="3" fillId="0" borderId="19" xfId="50" applyFont="1" applyBorder="1" applyAlignment="1" applyProtection="1">
      <alignment horizontal="justify" vertical="center" wrapText="1"/>
      <protection hidden="1"/>
    </xf>
    <xf numFmtId="0" fontId="24" fillId="0" borderId="0" xfId="49" applyNumberFormat="1" applyFont="1" applyFill="1" applyBorder="1" applyAlignment="1" applyProtection="1">
      <alignment horizontal="center" vertical="center" wrapText="1"/>
      <protection hidden="1"/>
    </xf>
    <xf numFmtId="0" fontId="11" fillId="2" borderId="6" xfId="50" applyFont="1" applyFill="1" applyBorder="1" applyAlignment="1" applyProtection="1">
      <alignment horizontal="center" vertical="top" wrapText="1"/>
      <protection hidden="1"/>
    </xf>
    <xf numFmtId="0" fontId="11" fillId="2" borderId="7" xfId="50" applyFont="1" applyFill="1" applyBorder="1" applyAlignment="1" applyProtection="1">
      <alignment horizontal="center" vertical="top" wrapText="1"/>
      <protection hidden="1"/>
    </xf>
    <xf numFmtId="0" fontId="11" fillId="0" borderId="8" xfId="50" applyFont="1" applyBorder="1" applyAlignment="1" applyProtection="1">
      <alignment horizontal="center" vertical="top" wrapText="1"/>
      <protection hidden="1"/>
    </xf>
    <xf numFmtId="0" fontId="11" fillId="0" borderId="0" xfId="50" applyFont="1" applyAlignment="1" applyProtection="1">
      <alignment horizontal="center" vertical="top" wrapText="1"/>
      <protection hidden="1"/>
    </xf>
    <xf numFmtId="49" fontId="25" fillId="0" borderId="1" xfId="50" applyNumberFormat="1" applyFont="1" applyBorder="1" applyAlignment="1" applyProtection="1">
      <alignment horizontal="center" vertical="center" wrapText="1"/>
      <protection hidden="1"/>
    </xf>
    <xf numFmtId="49" fontId="25" fillId="0" borderId="2" xfId="50" applyNumberFormat="1" applyFont="1" applyBorder="1" applyAlignment="1" applyProtection="1">
      <alignment horizontal="center" vertical="center" wrapText="1"/>
      <protection hidden="1"/>
    </xf>
    <xf numFmtId="0" fontId="25" fillId="0" borderId="0" xfId="50" applyFont="1" applyAlignment="1">
      <alignment horizontal="center" vertical="center"/>
    </xf>
    <xf numFmtId="49" fontId="26" fillId="0" borderId="21" xfId="50" applyNumberFormat="1" applyFont="1" applyBorder="1" applyAlignment="1" applyProtection="1">
      <alignment horizontal="center" vertical="center" wrapText="1"/>
      <protection hidden="1"/>
    </xf>
    <xf numFmtId="49" fontId="26" fillId="0" borderId="20" xfId="50" applyNumberFormat="1" applyFont="1" applyBorder="1" applyAlignment="1" applyProtection="1">
      <alignment horizontal="center" vertical="center" wrapText="1"/>
      <protection hidden="1"/>
    </xf>
    <xf numFmtId="0" fontId="22" fillId="0" borderId="34" xfId="50" applyFont="1" applyBorder="1" applyAlignment="1" applyProtection="1">
      <alignment horizontal="center" vertical="center" textRotation="180"/>
      <protection hidden="1"/>
    </xf>
    <xf numFmtId="0" fontId="0" fillId="0" borderId="0" xfId="0" applyProtection="1">
      <protection hidden="1"/>
    </xf>
    <xf numFmtId="0" fontId="3" fillId="0" borderId="0" xfId="0" applyFont="1" applyAlignment="1" applyProtection="1">
      <alignment horizontal="left"/>
      <protection hidden="1"/>
    </xf>
    <xf numFmtId="49" fontId="3" fillId="0" borderId="0" xfId="0" applyNumberFormat="1" applyFont="1" applyProtection="1">
      <protection hidden="1"/>
    </xf>
    <xf numFmtId="49" fontId="3" fillId="0" borderId="0" xfId="0" applyNumberFormat="1" applyFont="1" applyAlignment="1" applyProtection="1">
      <alignment vertical="center"/>
      <protection hidden="1"/>
    </xf>
    <xf numFmtId="0" fontId="3" fillId="0" borderId="0" xfId="0" applyFont="1" applyProtection="1">
      <protection hidden="1"/>
    </xf>
    <xf numFmtId="0" fontId="3" fillId="2" borderId="0" xfId="0" applyFont="1" applyFill="1" applyAlignment="1" applyProtection="1">
      <alignment vertical="center" wrapText="1"/>
      <protection hidden="1"/>
    </xf>
    <xf numFmtId="0" fontId="0" fillId="2" borderId="0" xfId="0" applyFill="1" applyProtection="1">
      <protection hidden="1"/>
    </xf>
    <xf numFmtId="0" fontId="5" fillId="0" borderId="0" xfId="0" applyFont="1" applyAlignment="1" applyProtection="1">
      <alignment horizontal="center"/>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5" fillId="0" borderId="3" xfId="0" applyFont="1" applyBorder="1" applyAlignment="1" applyProtection="1">
      <alignment horizontal="center" vertical="center"/>
      <protection hidden="1"/>
    </xf>
    <xf numFmtId="0" fontId="5" fillId="0" borderId="4" xfId="0" applyFont="1" applyBorder="1" applyAlignment="1" applyProtection="1">
      <alignment vertical="center"/>
      <protection hidden="1"/>
    </xf>
    <xf numFmtId="0" fontId="5" fillId="0" borderId="5" xfId="0" applyFont="1" applyBorder="1" applyAlignment="1" applyProtection="1">
      <alignment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3" fillId="0" borderId="6" xfId="0" applyFont="1" applyBorder="1" applyAlignment="1" applyProtection="1">
      <alignment horizontal="left" vertical="center"/>
      <protection hidden="1"/>
    </xf>
    <xf numFmtId="0" fontId="3" fillId="0" borderId="7" xfId="0" applyFont="1" applyBorder="1" applyAlignment="1" applyProtection="1">
      <alignment horizontal="center" vertical="center"/>
      <protection hidden="1"/>
    </xf>
    <xf numFmtId="0" fontId="3" fillId="0" borderId="17" xfId="0" applyFont="1" applyBorder="1" applyAlignment="1" applyProtection="1">
      <alignment horizontal="center" vertical="center"/>
      <protection locked="0" hidden="1"/>
    </xf>
    <xf numFmtId="0" fontId="3" fillId="0" borderId="8" xfId="0" applyFont="1" applyBorder="1" applyAlignment="1" applyProtection="1">
      <alignment horizontal="left" vertical="center"/>
      <protection hidden="1"/>
    </xf>
    <xf numFmtId="0" fontId="3" fillId="0" borderId="0" xfId="0" applyFont="1" applyAlignment="1" applyProtection="1">
      <alignment horizontal="center" vertical="center"/>
      <protection hidden="1"/>
    </xf>
    <xf numFmtId="0" fontId="3" fillId="0" borderId="18" xfId="0" applyFont="1" applyBorder="1" applyAlignment="1" applyProtection="1">
      <alignment horizontal="center" vertical="center"/>
      <protection locked="0" hidden="1"/>
    </xf>
    <xf numFmtId="0" fontId="3" fillId="0" borderId="0" xfId="0" applyFont="1" applyAlignment="1" applyProtection="1">
      <alignment vertical="center"/>
      <protection hidden="1"/>
    </xf>
    <xf numFmtId="0" fontId="6" fillId="2" borderId="8"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8" xfId="0" applyFont="1" applyFill="1" applyBorder="1" applyAlignment="1" applyProtection="1">
      <alignment horizontal="left" vertical="center"/>
      <protection hidden="1"/>
    </xf>
    <xf numFmtId="0" fontId="7" fillId="2" borderId="0" xfId="0" applyFont="1" applyFill="1" applyAlignment="1" applyProtection="1">
      <alignment horizontal="left" vertical="center"/>
      <protection hidden="1"/>
    </xf>
    <xf numFmtId="0" fontId="7" fillId="2" borderId="8" xfId="0" applyFont="1" applyFill="1" applyBorder="1" applyAlignment="1" applyProtection="1">
      <alignment horizontal="left" vertical="center"/>
      <protection hidden="1"/>
    </xf>
    <xf numFmtId="0" fontId="5" fillId="0" borderId="8" xfId="0" applyFont="1" applyBorder="1" applyAlignment="1" applyProtection="1">
      <alignment horizontal="center" vertical="center"/>
      <protection hidden="1"/>
    </xf>
    <xf numFmtId="0" fontId="3" fillId="0" borderId="0" xfId="0" applyFont="1" applyAlignment="1" applyProtection="1">
      <alignment horizontal="left" vertical="center" wrapText="1"/>
      <protection hidden="1"/>
    </xf>
    <xf numFmtId="49" fontId="3" fillId="0" borderId="0" xfId="0" applyNumberFormat="1" applyFont="1" applyAlignment="1" applyProtection="1">
      <alignment vertical="center" wrapText="1"/>
      <protection hidden="1"/>
    </xf>
    <xf numFmtId="0" fontId="3" fillId="0" borderId="0" xfId="0" applyFont="1" applyAlignment="1" applyProtection="1">
      <alignment vertical="center" wrapText="1"/>
      <protection hidden="1"/>
    </xf>
    <xf numFmtId="0" fontId="8" fillId="0" borderId="8" xfId="0" applyFont="1" applyBorder="1" applyAlignment="1" applyProtection="1">
      <alignment horizontal="center" vertical="center"/>
      <protection hidden="1"/>
    </xf>
    <xf numFmtId="49" fontId="5" fillId="0" borderId="0" xfId="0" applyNumberFormat="1" applyFont="1" applyAlignment="1" applyProtection="1">
      <alignment vertical="center" wrapText="1"/>
      <protection hidden="1"/>
    </xf>
    <xf numFmtId="0" fontId="5" fillId="0" borderId="0" xfId="0" applyFont="1" applyAlignment="1" applyProtection="1">
      <alignment vertical="center" wrapText="1"/>
      <protection hidden="1"/>
    </xf>
    <xf numFmtId="0" fontId="11" fillId="2" borderId="8"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8" fillId="0" borderId="8" xfId="0" applyFont="1" applyBorder="1" applyAlignment="1" applyProtection="1">
      <alignment horizontal="left"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3" fillId="0" borderId="8"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3" fillId="0" borderId="0" xfId="0" applyFont="1" applyAlignment="1" applyProtection="1">
      <alignment horizontal="right" vertical="top"/>
      <protection hidden="1"/>
    </xf>
    <xf numFmtId="0" fontId="3" fillId="0" borderId="9" xfId="0" applyFont="1" applyBorder="1" applyAlignment="1" applyProtection="1">
      <alignment horizontal="center" vertical="center"/>
      <protection locked="0" hidden="1"/>
    </xf>
    <xf numFmtId="0" fontId="0" fillId="0" borderId="8" xfId="0" applyBorder="1" applyProtection="1">
      <protection hidden="1"/>
    </xf>
    <xf numFmtId="0" fontId="3" fillId="0" borderId="0" xfId="0" applyFont="1" applyAlignment="1" applyProtection="1">
      <alignment horizontal="right"/>
      <protection hidden="1"/>
    </xf>
    <xf numFmtId="0" fontId="3" fillId="0" borderId="10" xfId="0" applyFont="1" applyBorder="1" applyAlignment="1" applyProtection="1">
      <alignment horizontal="right" vertical="center"/>
      <protection hidden="1"/>
    </xf>
    <xf numFmtId="0" fontId="3" fillId="0" borderId="8" xfId="0" applyFont="1" applyBorder="1" applyAlignment="1" applyProtection="1">
      <alignment horizontal="right"/>
      <protection hidden="1"/>
    </xf>
    <xf numFmtId="49" fontId="5" fillId="0" borderId="8" xfId="0" applyNumberFormat="1" applyFont="1" applyBorder="1" applyProtection="1">
      <protection hidden="1"/>
    </xf>
    <xf numFmtId="49" fontId="9" fillId="0" borderId="3" xfId="0" applyNumberFormat="1" applyFont="1" applyBorder="1" applyAlignment="1" applyProtection="1">
      <alignment horizontal="center" vertical="center" wrapText="1"/>
      <protection hidden="1"/>
    </xf>
    <xf numFmtId="49" fontId="9" fillId="0" borderId="12" xfId="0" applyNumberFormat="1" applyFont="1" applyBorder="1" applyAlignment="1" applyProtection="1">
      <alignment horizontal="center" vertical="center" wrapText="1"/>
      <protection hidden="1"/>
    </xf>
    <xf numFmtId="0" fontId="10" fillId="2" borderId="6" xfId="0" applyFont="1" applyFill="1" applyBorder="1" applyAlignment="1" applyProtection="1">
      <alignment horizontal="left" vertical="center" wrapText="1"/>
      <protection hidden="1"/>
    </xf>
    <xf numFmtId="0" fontId="10" fillId="2" borderId="7" xfId="0" applyFont="1" applyFill="1" applyBorder="1" applyAlignment="1" applyProtection="1">
      <alignment horizontal="left" vertical="center" wrapText="1"/>
      <protection hidden="1"/>
    </xf>
    <xf numFmtId="0" fontId="10" fillId="2" borderId="8" xfId="0" applyFont="1" applyFill="1" applyBorder="1" applyAlignment="1" applyProtection="1">
      <alignment horizontal="left" vertical="center" wrapText="1"/>
      <protection hidden="1"/>
    </xf>
    <xf numFmtId="0" fontId="10" fillId="2" borderId="0" xfId="0" applyFont="1" applyFill="1" applyAlignment="1" applyProtection="1">
      <alignment horizontal="left" vertical="center" wrapText="1"/>
      <protection hidden="1"/>
    </xf>
    <xf numFmtId="0" fontId="10" fillId="2" borderId="13" xfId="0" applyFont="1" applyFill="1" applyBorder="1" applyAlignment="1" applyProtection="1">
      <alignment horizontal="left" vertical="center" wrapText="1"/>
      <protection hidden="1"/>
    </xf>
    <xf numFmtId="0" fontId="10" fillId="2" borderId="14" xfId="0" applyFont="1" applyFill="1" applyBorder="1" applyAlignment="1" applyProtection="1">
      <alignment horizontal="left" vertical="center" wrapText="1"/>
      <protection hidden="1"/>
    </xf>
    <xf numFmtId="0" fontId="10" fillId="0" borderId="8" xfId="0" applyFont="1" applyBorder="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13" fillId="2" borderId="3" xfId="0" applyFont="1" applyFill="1" applyBorder="1" applyAlignment="1" applyProtection="1">
      <alignment vertical="center"/>
      <protection hidden="1"/>
    </xf>
    <xf numFmtId="0" fontId="13" fillId="2" borderId="12" xfId="0" applyFont="1" applyFill="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5" fillId="0" borderId="12"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protection locked="0" hidden="1"/>
    </xf>
    <xf numFmtId="0" fontId="3" fillId="0" borderId="12" xfId="0" applyFont="1" applyBorder="1" applyAlignment="1" applyProtection="1">
      <alignment horizontal="left" vertical="center" wrapText="1"/>
      <protection hidden="1"/>
    </xf>
    <xf numFmtId="0" fontId="13" fillId="2" borderId="3" xfId="0" applyFont="1" applyFill="1" applyBorder="1" applyAlignment="1" applyProtection="1">
      <alignment horizontal="center" vertical="center"/>
      <protection hidden="1"/>
    </xf>
    <xf numFmtId="0" fontId="3" fillId="0" borderId="3" xfId="0" applyFont="1" applyBorder="1" applyAlignment="1" applyProtection="1">
      <alignment horizontal="center"/>
      <protection locked="0" hidden="1"/>
    </xf>
    <xf numFmtId="0" fontId="5" fillId="0" borderId="8" xfId="0" applyFont="1" applyBorder="1" applyAlignment="1" applyProtection="1">
      <alignment horizontal="center" vertical="center" wrapText="1"/>
      <protection hidden="1"/>
    </xf>
    <xf numFmtId="178" fontId="27" fillId="0" borderId="3" xfId="49" applyFont="1" applyBorder="1" applyAlignment="1" applyProtection="1">
      <alignment horizontal="center" vertical="center" wrapText="1"/>
      <protection hidden="1"/>
    </xf>
    <xf numFmtId="178" fontId="27" fillId="0" borderId="12" xfId="49" applyFont="1" applyBorder="1" applyAlignment="1" applyProtection="1">
      <alignment horizontal="center" vertical="center" wrapText="1"/>
      <protection hidden="1"/>
    </xf>
    <xf numFmtId="178" fontId="5" fillId="0" borderId="0" xfId="49" applyFont="1" applyFill="1" applyBorder="1" applyAlignment="1" applyProtection="1">
      <alignment horizontal="center" vertical="center" wrapText="1"/>
      <protection hidden="1"/>
    </xf>
    <xf numFmtId="0" fontId="13" fillId="2" borderId="8"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49" fontId="21" fillId="0" borderId="8" xfId="0" applyNumberFormat="1" applyFont="1" applyBorder="1" applyAlignment="1" applyProtection="1">
      <alignment horizontal="center" vertical="center" wrapText="1"/>
      <protection hidden="1"/>
    </xf>
    <xf numFmtId="49" fontId="21" fillId="0" borderId="0" xfId="0" applyNumberFormat="1" applyFont="1" applyAlignment="1" applyProtection="1">
      <alignment horizontal="center" vertical="center" wrapText="1"/>
      <protection hidden="1"/>
    </xf>
    <xf numFmtId="0" fontId="3" fillId="0" borderId="0" xfId="0" applyFont="1" applyAlignment="1" applyProtection="1">
      <alignment wrapText="1"/>
      <protection hidden="1"/>
    </xf>
    <xf numFmtId="0" fontId="2" fillId="0" borderId="0" xfId="0" applyFont="1" applyAlignment="1" applyProtection="1">
      <alignment wrapText="1"/>
      <protection hidden="1"/>
    </xf>
    <xf numFmtId="0" fontId="14" fillId="0" borderId="0" xfId="0" applyFont="1" applyAlignment="1" applyProtection="1">
      <alignment horizontal="center" vertical="center" wrapText="1"/>
      <protection hidden="1"/>
    </xf>
    <xf numFmtId="0" fontId="5" fillId="0" borderId="0" xfId="0" applyFont="1" applyAlignment="1" applyProtection="1">
      <alignment horizontal="center" vertical="top" wrapText="1"/>
      <protection hidden="1"/>
    </xf>
    <xf numFmtId="0" fontId="5" fillId="0" borderId="11" xfId="0" applyFont="1" applyBorder="1" applyAlignment="1" applyProtection="1">
      <alignment vertical="center"/>
      <protection hidden="1"/>
    </xf>
    <xf numFmtId="0" fontId="5" fillId="0" borderId="4" xfId="0" applyFont="1" applyBorder="1" applyAlignment="1" applyProtection="1">
      <alignment horizontal="left" vertical="center"/>
      <protection hidden="1"/>
    </xf>
    <xf numFmtId="0" fontId="1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5" fillId="0" borderId="0" xfId="0" applyFont="1" applyAlignment="1" applyProtection="1">
      <alignment vertical="center"/>
      <protection hidden="1"/>
    </xf>
    <xf numFmtId="0" fontId="3" fillId="0" borderId="19"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locked="0" hidden="1"/>
    </xf>
    <xf numFmtId="0" fontId="3" fillId="0" borderId="21" xfId="0" applyFont="1" applyBorder="1" applyAlignment="1" applyProtection="1">
      <alignment horizontal="center" vertical="center" wrapText="1"/>
      <protection locked="0" hidden="1"/>
    </xf>
    <xf numFmtId="0" fontId="18" fillId="0" borderId="0" xfId="0" applyFont="1" applyAlignment="1" applyProtection="1">
      <alignment horizontal="center" vertical="center" wrapText="1"/>
      <protection hidden="1"/>
    </xf>
    <xf numFmtId="0" fontId="3" fillId="0" borderId="20" xfId="0" applyFont="1" applyBorder="1" applyAlignment="1" applyProtection="1">
      <alignment horizontal="right" vertical="center"/>
      <protection locked="0" hidden="1"/>
    </xf>
    <xf numFmtId="0" fontId="3" fillId="0" borderId="0" xfId="0" applyFont="1" applyAlignment="1" applyProtection="1">
      <alignment horizontal="center" wrapText="1"/>
      <protection hidden="1"/>
    </xf>
    <xf numFmtId="0" fontId="21" fillId="3" borderId="0" xfId="0" applyFont="1" applyFill="1" applyAlignment="1" applyProtection="1">
      <alignment vertical="center" wrapText="1"/>
      <protection hidden="1"/>
    </xf>
    <xf numFmtId="0" fontId="5" fillId="0" borderId="11" xfId="0" applyFont="1" applyBorder="1" applyAlignment="1" applyProtection="1">
      <alignment horizontal="left" vertical="center"/>
      <protection hidden="1"/>
    </xf>
    <xf numFmtId="58" fontId="3" fillId="0" borderId="4" xfId="0" applyNumberFormat="1"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5" fillId="0" borderId="15"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locked="0" hidden="1"/>
    </xf>
    <xf numFmtId="0" fontId="17" fillId="0" borderId="0" xfId="0" applyFont="1" applyAlignment="1" applyProtection="1">
      <alignment horizontal="center" vertical="center"/>
      <protection locked="0" hidden="1"/>
    </xf>
    <xf numFmtId="0" fontId="17" fillId="0" borderId="21" xfId="0" applyFont="1" applyBorder="1" applyAlignment="1" applyProtection="1">
      <alignment horizontal="center" vertical="center"/>
      <protection locked="0" hidden="1"/>
    </xf>
    <xf numFmtId="0" fontId="17" fillId="0" borderId="20" xfId="0" applyFont="1" applyBorder="1" applyAlignment="1" applyProtection="1">
      <alignment horizontal="center" vertical="center"/>
      <protection locked="0" hidden="1"/>
    </xf>
    <xf numFmtId="0" fontId="3" fillId="0" borderId="0" xfId="0" applyFont="1" applyAlignment="1" applyProtection="1">
      <alignment horizontal="right" vertical="center"/>
      <protection hidden="1"/>
    </xf>
    <xf numFmtId="0" fontId="3" fillId="0" borderId="22" xfId="0" applyFont="1" applyBorder="1" applyAlignment="1" applyProtection="1">
      <alignment horizontal="center" vertical="center"/>
      <protection locked="0" hidden="1"/>
    </xf>
    <xf numFmtId="0" fontId="18" fillId="0" borderId="0" xfId="0" applyFont="1" applyAlignment="1" applyProtection="1">
      <alignment vertical="center"/>
      <protection hidden="1"/>
    </xf>
    <xf numFmtId="58" fontId="28" fillId="2" borderId="0" xfId="0" applyNumberFormat="1" applyFont="1" applyFill="1" applyAlignment="1" applyProtection="1">
      <alignment horizontal="left" vertical="center"/>
      <protection hidden="1"/>
    </xf>
    <xf numFmtId="58" fontId="6" fillId="2" borderId="0" xfId="0" applyNumberFormat="1" applyFont="1" applyFill="1" applyAlignment="1" applyProtection="1">
      <alignment horizontal="center" vertical="center"/>
      <protection hidden="1"/>
    </xf>
    <xf numFmtId="58" fontId="7" fillId="2" borderId="0" xfId="0" applyNumberFormat="1" applyFont="1" applyFill="1" applyAlignment="1" applyProtection="1">
      <alignment horizontal="left" vertical="center"/>
      <protection hidden="1"/>
    </xf>
    <xf numFmtId="58" fontId="6" fillId="2" borderId="0" xfId="0" applyNumberFormat="1" applyFont="1" applyFill="1" applyAlignment="1" applyProtection="1">
      <alignment vertical="center"/>
      <protection hidden="1"/>
    </xf>
    <xf numFmtId="0" fontId="3" fillId="0" borderId="19" xfId="0" applyFont="1" applyBorder="1" applyAlignment="1" applyProtection="1">
      <alignment horizontal="left" vertical="center" wrapText="1"/>
      <protection hidden="1"/>
    </xf>
    <xf numFmtId="58" fontId="19" fillId="0" borderId="0" xfId="0" applyNumberFormat="1" applyFont="1" applyAlignment="1" applyProtection="1">
      <alignment horizontal="center" vertical="center"/>
      <protection hidden="1"/>
    </xf>
    <xf numFmtId="0" fontId="19" fillId="0" borderId="19" xfId="0" applyFont="1" applyBorder="1" applyAlignment="1" applyProtection="1">
      <alignment horizontal="center" vertical="center"/>
      <protection hidden="1"/>
    </xf>
    <xf numFmtId="58" fontId="3" fillId="0" borderId="0" xfId="0" applyNumberFormat="1" applyFont="1" applyAlignment="1" applyProtection="1">
      <alignment vertical="center"/>
      <protection hidden="1"/>
    </xf>
    <xf numFmtId="0" fontId="20" fillId="0" borderId="0" xfId="0" applyFont="1" applyAlignment="1" applyProtection="1">
      <alignment vertical="center"/>
      <protection hidden="1"/>
    </xf>
    <xf numFmtId="0" fontId="3" fillId="0" borderId="2" xfId="0" applyFont="1" applyBorder="1" applyAlignment="1" applyProtection="1">
      <alignment horizontal="center" vertical="center" wrapText="1"/>
      <protection locked="0" hidden="1"/>
    </xf>
    <xf numFmtId="0" fontId="3" fillId="0" borderId="20" xfId="0" applyFont="1" applyBorder="1" applyAlignment="1" applyProtection="1">
      <alignment horizontal="center" vertical="center" wrapText="1"/>
      <protection locked="0" hidden="1"/>
    </xf>
    <xf numFmtId="0" fontId="3" fillId="0" borderId="14" xfId="0" applyFont="1" applyBorder="1" applyAlignment="1" applyProtection="1">
      <alignment horizontal="center" vertical="center"/>
      <protection locked="0" hidden="1"/>
    </xf>
    <xf numFmtId="0" fontId="3" fillId="0" borderId="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14" xfId="0" applyFont="1" applyBorder="1" applyAlignment="1" applyProtection="1">
      <alignment horizontal="center" vertical="center"/>
      <protection hidden="1"/>
    </xf>
    <xf numFmtId="49" fontId="3" fillId="0" borderId="7" xfId="0" applyNumberFormat="1" applyFont="1" applyBorder="1" applyAlignment="1" applyProtection="1">
      <alignment horizontal="center" vertical="center" wrapText="1"/>
      <protection hidden="1"/>
    </xf>
    <xf numFmtId="49" fontId="9" fillId="0" borderId="4" xfId="0" applyNumberFormat="1" applyFont="1" applyBorder="1" applyAlignment="1" applyProtection="1">
      <alignment horizontal="center" vertical="center" wrapText="1"/>
      <protection hidden="1"/>
    </xf>
    <xf numFmtId="0" fontId="6" fillId="2" borderId="4" xfId="0" applyFont="1" applyFill="1" applyBorder="1" applyAlignment="1" applyProtection="1">
      <alignment horizontal="center" vertical="center"/>
      <protection hidden="1"/>
    </xf>
    <xf numFmtId="179" fontId="5" fillId="0" borderId="4" xfId="49" applyNumberFormat="1" applyFont="1" applyBorder="1" applyAlignment="1" applyProtection="1">
      <alignment horizontal="center" vertical="center"/>
      <protection hidden="1"/>
    </xf>
    <xf numFmtId="180" fontId="3" fillId="0" borderId="12" xfId="49" applyNumberFormat="1" applyFont="1" applyBorder="1" applyAlignment="1" applyProtection="1">
      <alignment horizontal="center" vertical="center"/>
      <protection hidden="1"/>
    </xf>
    <xf numFmtId="178" fontId="3" fillId="0" borderId="4" xfId="0" applyNumberFormat="1" applyFont="1" applyBorder="1" applyProtection="1">
      <protection hidden="1"/>
    </xf>
    <xf numFmtId="180" fontId="3" fillId="0" borderId="12" xfId="49" applyNumberFormat="1" applyFont="1" applyBorder="1" applyAlignment="1" applyProtection="1">
      <alignment horizontal="center" vertical="center" wrapText="1"/>
      <protection hidden="1"/>
    </xf>
    <xf numFmtId="178" fontId="5" fillId="0" borderId="0" xfId="49" applyFont="1" applyBorder="1" applyAlignment="1" applyProtection="1">
      <alignment vertical="center" wrapText="1"/>
      <protection hidden="1"/>
    </xf>
    <xf numFmtId="0" fontId="21" fillId="0" borderId="24" xfId="0" applyFont="1" applyBorder="1" applyAlignment="1" applyProtection="1">
      <alignment horizontal="right" vertical="center" wrapText="1"/>
      <protection hidden="1"/>
    </xf>
    <xf numFmtId="0" fontId="21" fillId="0" borderId="25" xfId="0" applyFont="1" applyBorder="1" applyAlignment="1" applyProtection="1">
      <alignment horizontal="right" vertical="center" wrapText="1"/>
      <protection hidden="1"/>
    </xf>
    <xf numFmtId="178" fontId="3" fillId="0" borderId="32" xfId="0" applyNumberFormat="1" applyFont="1" applyBorder="1" applyAlignment="1" applyProtection="1">
      <alignment wrapText="1"/>
      <protection hidden="1"/>
    </xf>
    <xf numFmtId="0" fontId="21" fillId="0" borderId="3" xfId="0" applyFont="1" applyBorder="1" applyAlignment="1" applyProtection="1">
      <alignment horizontal="right" vertical="center" wrapText="1"/>
      <protection hidden="1"/>
    </xf>
    <xf numFmtId="0" fontId="21" fillId="0" borderId="12" xfId="0" applyFont="1" applyBorder="1" applyAlignment="1" applyProtection="1">
      <alignment horizontal="right" vertical="center" wrapText="1"/>
      <protection hidden="1"/>
    </xf>
    <xf numFmtId="178" fontId="3" fillId="0" borderId="4" xfId="0" applyNumberFormat="1" applyFont="1" applyBorder="1" applyAlignment="1" applyProtection="1">
      <alignment wrapText="1"/>
      <protection hidden="1"/>
    </xf>
    <xf numFmtId="0" fontId="21" fillId="0" borderId="26" xfId="0" applyFont="1" applyBorder="1" applyAlignment="1" applyProtection="1">
      <alignment horizontal="right" vertical="center" wrapText="1"/>
      <protection hidden="1"/>
    </xf>
    <xf numFmtId="0" fontId="21" fillId="0" borderId="27" xfId="0" applyFont="1" applyBorder="1" applyAlignment="1" applyProtection="1">
      <alignment horizontal="right" vertical="center" wrapText="1"/>
      <protection hidden="1"/>
    </xf>
    <xf numFmtId="178" fontId="3" fillId="0" borderId="33" xfId="0" applyNumberFormat="1" applyFont="1" applyBorder="1" applyAlignment="1" applyProtection="1">
      <alignment wrapText="1"/>
      <protection hidden="1"/>
    </xf>
    <xf numFmtId="0" fontId="4" fillId="2" borderId="28" xfId="0" applyFont="1" applyFill="1" applyBorder="1" applyAlignment="1" applyProtection="1">
      <alignment horizontal="center" vertical="center" wrapText="1"/>
      <protection hidden="1"/>
    </xf>
    <xf numFmtId="0" fontId="17" fillId="0" borderId="29" xfId="0" applyFont="1" applyBorder="1" applyAlignment="1" applyProtection="1">
      <alignment horizontal="center" vertical="center" textRotation="180"/>
      <protection hidden="1"/>
    </xf>
    <xf numFmtId="0" fontId="17" fillId="0" borderId="30" xfId="0" applyFont="1" applyBorder="1" applyAlignment="1" applyProtection="1">
      <alignment horizontal="center" vertical="center" textRotation="180"/>
      <protection hidden="1"/>
    </xf>
    <xf numFmtId="49" fontId="3" fillId="0" borderId="0" xfId="0" applyNumberFormat="1" applyFont="1" applyAlignment="1" applyProtection="1">
      <alignment horizontal="center" vertical="center"/>
      <protection hidden="1"/>
    </xf>
    <xf numFmtId="49" fontId="5" fillId="0" borderId="0" xfId="0" applyNumberFormat="1" applyFont="1" applyAlignment="1" applyProtection="1">
      <alignment horizontal="center" vertical="center"/>
      <protection hidden="1"/>
    </xf>
    <xf numFmtId="49" fontId="5" fillId="0" borderId="0" xfId="0" applyNumberFormat="1" applyFont="1" applyAlignment="1" applyProtection="1">
      <alignment horizontal="center" vertical="center" wrapText="1"/>
      <protection hidden="1"/>
    </xf>
    <xf numFmtId="49" fontId="5" fillId="0" borderId="12" xfId="0" applyNumberFormat="1" applyFont="1" applyBorder="1" applyAlignment="1" applyProtection="1">
      <alignment horizontal="center" vertical="center"/>
      <protection locked="0" hidden="1"/>
    </xf>
    <xf numFmtId="49" fontId="21" fillId="0" borderId="0" xfId="0" applyNumberFormat="1" applyFont="1" applyAlignment="1" applyProtection="1">
      <alignment horizontal="center" vertical="center"/>
      <protection hidden="1"/>
    </xf>
    <xf numFmtId="49" fontId="3" fillId="0" borderId="8" xfId="0" applyNumberFormat="1" applyFont="1" applyBorder="1" applyAlignment="1" applyProtection="1">
      <alignment horizontal="justify" vertical="center" wrapText="1"/>
      <protection hidden="1"/>
    </xf>
    <xf numFmtId="49" fontId="3" fillId="0" borderId="0" xfId="0" applyNumberFormat="1" applyFont="1" applyAlignment="1" applyProtection="1">
      <alignment horizontal="justify" vertical="center" wrapText="1"/>
      <protection hidden="1"/>
    </xf>
    <xf numFmtId="0" fontId="3" fillId="0" borderId="8" xfId="0" applyFont="1" applyBorder="1" applyAlignment="1" applyProtection="1">
      <alignment horizontal="justify" vertical="center" wrapText="1"/>
      <protection hidden="1"/>
    </xf>
    <xf numFmtId="0" fontId="3" fillId="0" borderId="0" xfId="0" applyFont="1" applyAlignment="1" applyProtection="1">
      <alignment horizontal="justify" vertical="center" wrapText="1"/>
      <protection hidden="1"/>
    </xf>
    <xf numFmtId="0" fontId="24" fillId="0" borderId="13" xfId="49" applyNumberFormat="1" applyFont="1" applyFill="1" applyBorder="1" applyAlignment="1" applyProtection="1">
      <alignment horizontal="center" vertical="center" wrapText="1"/>
      <protection hidden="1"/>
    </xf>
    <xf numFmtId="0" fontId="24" fillId="0" borderId="14" xfId="49" applyNumberFormat="1"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top" wrapText="1"/>
      <protection hidden="1"/>
    </xf>
    <xf numFmtId="0" fontId="11" fillId="2" borderId="7" xfId="0" applyFont="1" applyFill="1" applyBorder="1" applyAlignment="1" applyProtection="1">
      <alignment horizontal="center" vertical="top" wrapText="1"/>
      <protection hidden="1"/>
    </xf>
    <xf numFmtId="49" fontId="25" fillId="0" borderId="1" xfId="0" applyNumberFormat="1" applyFont="1" applyBorder="1" applyAlignment="1" applyProtection="1">
      <alignment horizontal="center" vertical="center" wrapText="1"/>
      <protection hidden="1"/>
    </xf>
    <xf numFmtId="49" fontId="25" fillId="0" borderId="2" xfId="0" applyNumberFormat="1" applyFont="1" applyBorder="1" applyAlignment="1" applyProtection="1">
      <alignment horizontal="center" vertical="center" wrapText="1"/>
      <protection hidden="1"/>
    </xf>
    <xf numFmtId="49" fontId="25" fillId="0" borderId="8" xfId="6" applyNumberFormat="1" applyFont="1" applyBorder="1" applyAlignment="1" applyProtection="1">
      <alignment horizontal="center" vertical="center" wrapText="1"/>
      <protection hidden="1"/>
    </xf>
    <xf numFmtId="49" fontId="25" fillId="0" borderId="0" xfId="0" applyNumberFormat="1" applyFont="1" applyAlignment="1" applyProtection="1">
      <alignment horizontal="center" vertical="center" wrapText="1"/>
      <protection hidden="1"/>
    </xf>
    <xf numFmtId="49" fontId="26" fillId="0" borderId="21" xfId="0" applyNumberFormat="1" applyFont="1" applyBorder="1" applyAlignment="1" applyProtection="1">
      <alignment horizontal="center" vertical="center" wrapText="1"/>
      <protection hidden="1"/>
    </xf>
    <xf numFmtId="49" fontId="26" fillId="0" borderId="20" xfId="0" applyNumberFormat="1" applyFont="1" applyBorder="1" applyAlignment="1" applyProtection="1">
      <alignment horizontal="center" vertical="center" wrapText="1"/>
      <protection hidden="1"/>
    </xf>
    <xf numFmtId="0" fontId="5" fillId="0" borderId="15" xfId="0" applyFont="1" applyBorder="1" applyAlignment="1" applyProtection="1">
      <alignment horizontal="center" vertical="center"/>
      <protection locked="0" hidden="1"/>
    </xf>
    <xf numFmtId="49" fontId="5" fillId="0" borderId="35" xfId="0" applyNumberFormat="1" applyFont="1" applyBorder="1" applyAlignment="1" applyProtection="1">
      <alignment horizontal="center" vertical="center"/>
      <protection locked="0" hidden="1"/>
    </xf>
    <xf numFmtId="49" fontId="5" fillId="0" borderId="36" xfId="0" applyNumberFormat="1" applyFont="1" applyBorder="1" applyAlignment="1" applyProtection="1">
      <alignment horizontal="center" vertical="center"/>
      <protection locked="0" hidden="1"/>
    </xf>
    <xf numFmtId="49" fontId="5" fillId="0" borderId="37" xfId="0" applyNumberFormat="1" applyFont="1" applyBorder="1" applyAlignment="1" applyProtection="1">
      <alignment horizontal="center" vertical="center"/>
      <protection locked="0" hidden="1"/>
    </xf>
    <xf numFmtId="0" fontId="5" fillId="0" borderId="38" xfId="0" applyFont="1" applyBorder="1" applyAlignment="1" applyProtection="1">
      <alignment horizontal="center" vertical="center"/>
      <protection locked="0" hidden="1"/>
    </xf>
    <xf numFmtId="0" fontId="5" fillId="0" borderId="39" xfId="0" applyFont="1" applyBorder="1" applyAlignment="1" applyProtection="1">
      <alignment horizontal="center" vertical="center"/>
      <protection locked="0" hidden="1"/>
    </xf>
    <xf numFmtId="0" fontId="5" fillId="0" borderId="40" xfId="0" applyFont="1" applyBorder="1" applyAlignment="1" applyProtection="1">
      <alignment horizontal="center" vertical="center"/>
      <protection locked="0" hidden="1"/>
    </xf>
    <xf numFmtId="0" fontId="5" fillId="0" borderId="41" xfId="0" applyFont="1" applyBorder="1" applyAlignment="1" applyProtection="1">
      <alignment horizontal="center" vertical="center"/>
      <protection locked="0" hidden="1"/>
    </xf>
    <xf numFmtId="0" fontId="5" fillId="0" borderId="42" xfId="0" applyFont="1" applyBorder="1" applyAlignment="1" applyProtection="1">
      <alignment horizontal="center" vertical="center"/>
      <protection locked="0" hidden="1"/>
    </xf>
    <xf numFmtId="0" fontId="5" fillId="0" borderId="43" xfId="0" applyFont="1" applyBorder="1" applyAlignment="1" applyProtection="1">
      <alignment horizontal="center" vertical="center"/>
      <protection locked="0" hidden="1"/>
    </xf>
    <xf numFmtId="0" fontId="5" fillId="0" borderId="44" xfId="0" applyFont="1" applyBorder="1" applyAlignment="1" applyProtection="1">
      <alignment horizontal="center" vertical="center"/>
      <protection locked="0" hidden="1"/>
    </xf>
    <xf numFmtId="0" fontId="5" fillId="0" borderId="45" xfId="0" applyFont="1" applyBorder="1" applyAlignment="1" applyProtection="1">
      <alignment horizontal="center" vertical="center"/>
      <protection locked="0" hidden="1"/>
    </xf>
    <xf numFmtId="0" fontId="5" fillId="0" borderId="46" xfId="0" applyFont="1" applyBorder="1" applyAlignment="1" applyProtection="1">
      <alignment horizontal="center" vertical="center"/>
      <protection locked="0" hidden="1"/>
    </xf>
    <xf numFmtId="49" fontId="5" fillId="0" borderId="38" xfId="0" applyNumberFormat="1" applyFont="1" applyBorder="1" applyAlignment="1" applyProtection="1">
      <alignment horizontal="center" vertical="center"/>
      <protection locked="0" hidden="1"/>
    </xf>
    <xf numFmtId="49" fontId="5" fillId="0" borderId="39" xfId="0" applyNumberFormat="1" applyFont="1" applyBorder="1" applyAlignment="1" applyProtection="1">
      <alignment horizontal="center" vertical="center"/>
      <protection locked="0" hidden="1"/>
    </xf>
    <xf numFmtId="49" fontId="5" fillId="0" borderId="40" xfId="0" applyNumberFormat="1" applyFont="1" applyBorder="1" applyAlignment="1" applyProtection="1">
      <alignment horizontal="center" vertical="center"/>
      <protection locked="0" hidden="1"/>
    </xf>
    <xf numFmtId="49" fontId="5" fillId="0" borderId="41" xfId="0" applyNumberFormat="1" applyFont="1" applyBorder="1" applyAlignment="1" applyProtection="1">
      <alignment horizontal="center" vertical="center"/>
      <protection locked="0" hidden="1"/>
    </xf>
    <xf numFmtId="49" fontId="5" fillId="0" borderId="42" xfId="0" applyNumberFormat="1" applyFont="1" applyBorder="1" applyAlignment="1" applyProtection="1">
      <alignment horizontal="center" vertical="center"/>
      <protection locked="0" hidden="1"/>
    </xf>
    <xf numFmtId="49" fontId="5" fillId="0" borderId="43" xfId="0" applyNumberFormat="1" applyFont="1" applyBorder="1" applyAlignment="1" applyProtection="1">
      <alignment horizontal="center" vertical="center"/>
      <protection locked="0" hidden="1"/>
    </xf>
    <xf numFmtId="49" fontId="5" fillId="0" borderId="19" xfId="0" applyNumberFormat="1" applyFont="1" applyBorder="1" applyAlignment="1" applyProtection="1">
      <alignment horizontal="center" vertical="center"/>
      <protection hidden="1"/>
    </xf>
    <xf numFmtId="49" fontId="5" fillId="0" borderId="15" xfId="0" applyNumberFormat="1" applyFont="1" applyBorder="1" applyAlignment="1" applyProtection="1">
      <alignment horizontal="center" vertical="center"/>
      <protection locked="0" hidden="1"/>
    </xf>
    <xf numFmtId="49" fontId="5" fillId="0" borderId="47" xfId="0" applyNumberFormat="1" applyFont="1" applyBorder="1" applyAlignment="1" applyProtection="1">
      <alignment horizontal="center" vertical="center"/>
      <protection locked="0" hidden="1"/>
    </xf>
    <xf numFmtId="0" fontId="5" fillId="0" borderId="12" xfId="0" applyFont="1" applyBorder="1" applyAlignment="1" applyProtection="1">
      <alignment horizontal="center" vertical="center"/>
      <protection locked="0" hidden="1"/>
    </xf>
    <xf numFmtId="49" fontId="5" fillId="0" borderId="19" xfId="0" applyNumberFormat="1" applyFont="1" applyBorder="1" applyAlignment="1" applyProtection="1">
      <alignment horizontal="center" vertical="center" wrapText="1"/>
      <protection hidden="1"/>
    </xf>
    <xf numFmtId="49" fontId="3" fillId="0" borderId="19" xfId="0" applyNumberFormat="1" applyFont="1" applyBorder="1" applyAlignment="1" applyProtection="1">
      <alignment horizontal="justify" vertical="center" wrapText="1"/>
      <protection hidden="1"/>
    </xf>
    <xf numFmtId="0" fontId="3" fillId="0" borderId="19" xfId="0" applyFont="1" applyBorder="1" applyAlignment="1" applyProtection="1">
      <alignment horizontal="justify" vertical="center" wrapText="1"/>
      <protection hidden="1"/>
    </xf>
    <xf numFmtId="0" fontId="24" fillId="0" borderId="48" xfId="49" applyNumberFormat="1" applyFont="1" applyFill="1" applyBorder="1" applyAlignment="1" applyProtection="1">
      <alignment horizontal="center" vertical="center" wrapText="1"/>
      <protection hidden="1"/>
    </xf>
    <xf numFmtId="0" fontId="11" fillId="2" borderId="49" xfId="0" applyFont="1" applyFill="1" applyBorder="1" applyAlignment="1" applyProtection="1">
      <alignment horizontal="center" vertical="top" wrapText="1"/>
      <protection hidden="1"/>
    </xf>
    <xf numFmtId="49" fontId="25" fillId="0" borderId="19" xfId="0" applyNumberFormat="1" applyFont="1" applyBorder="1" applyAlignment="1" applyProtection="1">
      <alignment horizontal="center" vertical="center" wrapText="1"/>
      <protection hidden="1"/>
    </xf>
    <xf numFmtId="0" fontId="29" fillId="0" borderId="0" xfId="0" applyFont="1" applyAlignment="1" applyProtection="1">
      <alignment horizontal="center" vertical="center" textRotation="180"/>
      <protection hidden="1"/>
    </xf>
    <xf numFmtId="0" fontId="17" fillId="0" borderId="34" xfId="0" applyFont="1" applyBorder="1" applyAlignment="1" applyProtection="1">
      <alignment horizontal="center" vertical="center" textRotation="180"/>
      <protection hidden="1"/>
    </xf>
    <xf numFmtId="0" fontId="1" fillId="0" borderId="0" xfId="50"/>
    <xf numFmtId="0" fontId="30" fillId="0" borderId="0" xfId="50" applyFont="1" applyAlignment="1" applyProtection="1">
      <alignment horizontal="center" vertical="center" wrapText="1"/>
      <protection hidden="1"/>
    </xf>
    <xf numFmtId="0" fontId="30" fillId="0" borderId="20" xfId="50" applyFont="1" applyBorder="1" applyAlignment="1" applyProtection="1">
      <alignment horizontal="center" vertical="center" wrapText="1"/>
      <protection hidden="1"/>
    </xf>
    <xf numFmtId="0" fontId="5" fillId="0" borderId="4" xfId="50" applyFont="1" applyBorder="1" applyAlignment="1" applyProtection="1">
      <alignment vertical="center"/>
      <protection hidden="1"/>
    </xf>
    <xf numFmtId="0" fontId="5" fillId="0" borderId="5" xfId="50" applyFont="1" applyBorder="1" applyAlignment="1" applyProtection="1">
      <alignment vertical="center"/>
      <protection hidden="1"/>
    </xf>
    <xf numFmtId="0" fontId="6" fillId="2" borderId="8" xfId="50" applyFont="1" applyFill="1" applyBorder="1" applyAlignment="1" applyProtection="1">
      <alignment horizontal="right" vertical="center"/>
      <protection hidden="1"/>
    </xf>
    <xf numFmtId="0" fontId="6" fillId="2" borderId="0" xfId="50" applyFont="1" applyFill="1" applyAlignment="1" applyProtection="1">
      <alignment horizontal="right" vertical="center"/>
      <protection hidden="1"/>
    </xf>
    <xf numFmtId="0" fontId="31" fillId="0" borderId="6" xfId="50" applyFont="1" applyBorder="1" applyAlignment="1" applyProtection="1">
      <alignment horizontal="center" vertical="center" wrapText="1"/>
      <protection hidden="1"/>
    </xf>
    <xf numFmtId="0" fontId="31" fillId="0" borderId="7" xfId="50" applyFont="1" applyBorder="1" applyAlignment="1" applyProtection="1">
      <alignment horizontal="center" vertical="center" wrapText="1"/>
      <protection hidden="1"/>
    </xf>
    <xf numFmtId="49" fontId="3" fillId="0" borderId="8" xfId="50" applyNumberFormat="1" applyFont="1" applyBorder="1" applyProtection="1">
      <protection hidden="1"/>
    </xf>
    <xf numFmtId="0" fontId="13" fillId="2" borderId="13" xfId="50" applyFont="1" applyFill="1" applyBorder="1" applyAlignment="1" applyProtection="1">
      <alignment horizontal="left" vertical="center" wrapText="1"/>
      <protection hidden="1"/>
    </xf>
    <xf numFmtId="0" fontId="13" fillId="2" borderId="14" xfId="50" applyFont="1" applyFill="1" applyBorder="1" applyAlignment="1" applyProtection="1">
      <alignment horizontal="left" vertical="center" wrapText="1"/>
      <protection hidden="1"/>
    </xf>
    <xf numFmtId="0" fontId="11" fillId="0" borderId="8" xfId="50" applyFont="1" applyBorder="1" applyAlignment="1" applyProtection="1">
      <alignment horizontal="center" vertical="center" wrapText="1"/>
      <protection hidden="1"/>
    </xf>
    <xf numFmtId="0" fontId="11" fillId="0" borderId="0" xfId="50" applyFont="1" applyAlignment="1" applyProtection="1">
      <alignment horizontal="center" vertical="center" wrapText="1"/>
      <protection hidden="1"/>
    </xf>
    <xf numFmtId="0" fontId="13" fillId="2" borderId="8" xfId="50" applyFont="1" applyFill="1" applyBorder="1" applyAlignment="1" applyProtection="1">
      <alignment vertical="center"/>
      <protection hidden="1"/>
    </xf>
    <xf numFmtId="0" fontId="19" fillId="0" borderId="50" xfId="50" applyFont="1" applyBorder="1" applyAlignment="1" applyProtection="1">
      <alignment horizontal="center" vertical="center"/>
      <protection hidden="1"/>
    </xf>
    <xf numFmtId="0" fontId="5" fillId="0" borderId="51" xfId="50" applyFont="1" applyBorder="1" applyAlignment="1" applyProtection="1">
      <alignment horizontal="center" vertical="center" wrapText="1"/>
      <protection hidden="1"/>
    </xf>
    <xf numFmtId="0" fontId="32" fillId="0" borderId="3" xfId="50" applyFont="1" applyBorder="1" applyAlignment="1" applyProtection="1">
      <alignment horizontal="center" vertical="center"/>
      <protection locked="0" hidden="1"/>
    </xf>
    <xf numFmtId="0" fontId="1" fillId="0" borderId="12" xfId="50" applyBorder="1" applyAlignment="1" applyProtection="1">
      <alignment horizontal="left" vertical="center" wrapText="1"/>
      <protection hidden="1"/>
    </xf>
    <xf numFmtId="0" fontId="32" fillId="0" borderId="52" xfId="50" applyFont="1" applyBorder="1" applyAlignment="1" applyProtection="1">
      <alignment horizontal="center" vertical="center"/>
      <protection locked="0" hidden="1"/>
    </xf>
    <xf numFmtId="0" fontId="1" fillId="0" borderId="23" xfId="50" applyBorder="1" applyAlignment="1" applyProtection="1">
      <alignment horizontal="left" vertical="center" wrapText="1"/>
      <protection hidden="1"/>
    </xf>
    <xf numFmtId="0" fontId="33" fillId="2" borderId="8" xfId="50" applyFont="1" applyFill="1" applyBorder="1" applyAlignment="1" applyProtection="1">
      <alignment horizontal="center" vertical="center"/>
      <protection hidden="1"/>
    </xf>
    <xf numFmtId="0" fontId="1" fillId="0" borderId="51" xfId="50" applyBorder="1" applyAlignment="1" applyProtection="1">
      <alignment horizontal="left" vertical="center" wrapText="1"/>
      <protection hidden="1"/>
    </xf>
    <xf numFmtId="0" fontId="13" fillId="2" borderId="53" xfId="50" applyFont="1" applyFill="1" applyBorder="1" applyAlignment="1" applyProtection="1">
      <alignment horizontal="center" vertical="center"/>
      <protection hidden="1"/>
    </xf>
    <xf numFmtId="0" fontId="13" fillId="2" borderId="5" xfId="50" applyFont="1" applyFill="1" applyBorder="1" applyAlignment="1" applyProtection="1">
      <alignment horizontal="center" vertical="center"/>
      <protection hidden="1"/>
    </xf>
    <xf numFmtId="0" fontId="28" fillId="2" borderId="53" xfId="50" applyFont="1" applyFill="1" applyBorder="1" applyAlignment="1" applyProtection="1">
      <alignment horizontal="center" vertical="center"/>
      <protection hidden="1"/>
    </xf>
    <xf numFmtId="0" fontId="28" fillId="2" borderId="5" xfId="50" applyFont="1" applyFill="1" applyBorder="1" applyAlignment="1" applyProtection="1">
      <alignment horizontal="center" vertical="center"/>
      <protection hidden="1"/>
    </xf>
    <xf numFmtId="0" fontId="19" fillId="0" borderId="3" xfId="50" applyFont="1" applyBorder="1" applyAlignment="1" applyProtection="1">
      <alignment horizontal="center" vertical="center"/>
      <protection hidden="1"/>
    </xf>
    <xf numFmtId="0" fontId="1" fillId="0" borderId="12" xfId="50" applyBorder="1" applyAlignment="1" applyProtection="1">
      <alignment horizontal="left" vertical="top" wrapText="1"/>
      <protection hidden="1"/>
    </xf>
    <xf numFmtId="0" fontId="5" fillId="0" borderId="8" xfId="50" applyFont="1" applyBorder="1" applyAlignment="1" applyProtection="1">
      <alignment horizontal="left" vertical="center" wrapText="1"/>
      <protection hidden="1"/>
    </xf>
    <xf numFmtId="0" fontId="5" fillId="0" borderId="0" xfId="50" applyFont="1" applyAlignment="1" applyProtection="1">
      <alignment horizontal="left" vertical="center" wrapText="1"/>
      <protection hidden="1"/>
    </xf>
    <xf numFmtId="0" fontId="5" fillId="0" borderId="11" xfId="50" applyFont="1" applyBorder="1" applyAlignment="1" applyProtection="1">
      <alignment vertical="center"/>
      <protection hidden="1"/>
    </xf>
    <xf numFmtId="0" fontId="5" fillId="0" borderId="0" xfId="50" applyFont="1" applyAlignment="1" applyProtection="1">
      <alignment horizontal="right" vertical="center"/>
      <protection hidden="1"/>
    </xf>
    <xf numFmtId="0" fontId="34" fillId="0" borderId="0" xfId="50" applyFont="1" applyAlignment="1" applyProtection="1">
      <alignment horizontal="center" wrapText="1"/>
      <protection hidden="1"/>
    </xf>
    <xf numFmtId="0" fontId="14" fillId="0" borderId="0" xfId="50" applyFont="1" applyAlignment="1" applyProtection="1">
      <alignment vertical="center" wrapText="1"/>
      <protection hidden="1"/>
    </xf>
    <xf numFmtId="0" fontId="5" fillId="0" borderId="0" xfId="50" applyFont="1" applyAlignment="1" applyProtection="1">
      <alignment vertical="top" wrapText="1"/>
      <protection hidden="1"/>
    </xf>
    <xf numFmtId="58" fontId="6" fillId="2" borderId="0" xfId="50" applyNumberFormat="1" applyFont="1" applyFill="1" applyAlignment="1" applyProtection="1">
      <alignment horizontal="center" vertical="center"/>
      <protection hidden="1"/>
    </xf>
    <xf numFmtId="0" fontId="35" fillId="0" borderId="0" xfId="50" applyFont="1" applyAlignment="1" applyProtection="1">
      <alignment vertical="center"/>
      <protection hidden="1"/>
    </xf>
    <xf numFmtId="0" fontId="19" fillId="0" borderId="19" xfId="50" applyFont="1" applyBorder="1" applyAlignment="1" applyProtection="1">
      <alignment horizontal="center" vertical="center"/>
      <protection hidden="1"/>
    </xf>
    <xf numFmtId="0" fontId="31" fillId="0" borderId="49" xfId="50" applyFont="1" applyBorder="1" applyAlignment="1" applyProtection="1">
      <alignment horizontal="center" vertical="center" wrapText="1"/>
      <protection hidden="1"/>
    </xf>
    <xf numFmtId="179" fontId="5" fillId="0" borderId="54" xfId="49" applyNumberFormat="1" applyFont="1" applyBorder="1" applyAlignment="1" applyProtection="1">
      <alignment horizontal="center" vertical="center"/>
      <protection hidden="1"/>
    </xf>
    <xf numFmtId="181" fontId="3" fillId="0" borderId="12" xfId="50" applyNumberFormat="1" applyFont="1" applyBorder="1" applyAlignment="1" applyProtection="1">
      <alignment horizontal="justify" vertical="center"/>
      <protection hidden="1"/>
    </xf>
    <xf numFmtId="181" fontId="3" fillId="0" borderId="12" xfId="49" applyNumberFormat="1" applyFont="1" applyBorder="1" applyAlignment="1" applyProtection="1">
      <alignment horizontal="center" vertical="center" wrapText="1"/>
      <protection hidden="1"/>
    </xf>
    <xf numFmtId="178" fontId="3" fillId="0" borderId="4" xfId="49" applyFont="1" applyBorder="1" applyAlignment="1" applyProtection="1">
      <alignment horizontal="center" vertical="center"/>
      <protection hidden="1"/>
    </xf>
    <xf numFmtId="181" fontId="3" fillId="0" borderId="23" xfId="50" applyNumberFormat="1" applyFont="1" applyBorder="1" applyAlignment="1" applyProtection="1">
      <alignment horizontal="justify" vertical="center"/>
      <protection hidden="1"/>
    </xf>
    <xf numFmtId="181" fontId="3" fillId="0" borderId="23" xfId="49" applyNumberFormat="1" applyFont="1" applyBorder="1" applyAlignment="1" applyProtection="1">
      <alignment horizontal="center" vertical="center" wrapText="1"/>
      <protection hidden="1"/>
    </xf>
    <xf numFmtId="178" fontId="3" fillId="0" borderId="31" xfId="49" applyFont="1" applyBorder="1" applyAlignment="1" applyProtection="1">
      <alignment horizontal="center" vertical="center" wrapText="1"/>
      <protection hidden="1"/>
    </xf>
    <xf numFmtId="178" fontId="6" fillId="2" borderId="0" xfId="50" applyNumberFormat="1" applyFont="1" applyFill="1" applyAlignment="1" applyProtection="1">
      <alignment horizontal="center" vertical="center"/>
      <protection hidden="1"/>
    </xf>
    <xf numFmtId="181" fontId="3" fillId="0" borderId="51" xfId="50" applyNumberFormat="1" applyFont="1" applyBorder="1" applyAlignment="1" applyProtection="1">
      <alignment horizontal="justify" vertical="center"/>
      <protection hidden="1"/>
    </xf>
    <xf numFmtId="181" fontId="3" fillId="0" borderId="51" xfId="49" applyNumberFormat="1" applyFont="1" applyBorder="1" applyAlignment="1" applyProtection="1">
      <alignment horizontal="center" vertical="center" wrapText="1"/>
      <protection hidden="1"/>
    </xf>
    <xf numFmtId="178" fontId="3" fillId="0" borderId="54" xfId="49" applyFont="1" applyBorder="1" applyAlignment="1" applyProtection="1">
      <alignment horizontal="center" vertical="center" wrapText="1"/>
      <protection hidden="1"/>
    </xf>
    <xf numFmtId="178" fontId="3" fillId="0" borderId="4" xfId="49" applyFont="1" applyBorder="1" applyAlignment="1" applyProtection="1">
      <alignment horizontal="center" vertical="center" wrapText="1"/>
      <protection hidden="1"/>
    </xf>
    <xf numFmtId="0" fontId="13" fillId="2" borderId="55" xfId="50" applyFont="1" applyFill="1" applyBorder="1" applyAlignment="1" applyProtection="1">
      <alignment horizontal="center" vertical="center"/>
      <protection hidden="1"/>
    </xf>
    <xf numFmtId="0" fontId="28" fillId="2" borderId="55" xfId="50" applyFont="1" applyFill="1" applyBorder="1" applyAlignment="1" applyProtection="1">
      <alignment horizontal="center" vertical="center"/>
      <protection hidden="1"/>
    </xf>
    <xf numFmtId="178" fontId="3" fillId="0" borderId="31" xfId="50" applyNumberFormat="1" applyFont="1" applyBorder="1" applyAlignment="1" applyProtection="1">
      <alignment horizontal="center" vertical="center" wrapText="1"/>
      <protection hidden="1"/>
    </xf>
    <xf numFmtId="182" fontId="3" fillId="0" borderId="0" xfId="50" applyNumberFormat="1" applyFont="1" applyAlignment="1" applyProtection="1">
      <alignment vertical="center" wrapText="1"/>
      <protection hidden="1"/>
    </xf>
    <xf numFmtId="0" fontId="36" fillId="0" borderId="29" xfId="50" applyFont="1" applyBorder="1" applyAlignment="1" applyProtection="1">
      <alignment horizontal="center" vertical="center" textRotation="180" wrapText="1"/>
      <protection hidden="1"/>
    </xf>
    <xf numFmtId="0" fontId="36" fillId="0" borderId="30" xfId="50" applyFont="1" applyBorder="1" applyAlignment="1" applyProtection="1">
      <alignment horizontal="center" vertical="center" textRotation="180" wrapText="1"/>
      <protection hidden="1"/>
    </xf>
    <xf numFmtId="0" fontId="37" fillId="2" borderId="8" xfId="50" applyFont="1" applyFill="1" applyBorder="1" applyAlignment="1" applyProtection="1">
      <alignment horizontal="center" wrapText="1"/>
      <protection hidden="1"/>
    </xf>
    <xf numFmtId="0" fontId="37" fillId="2" borderId="0" xfId="50" applyFont="1" applyFill="1" applyAlignment="1" applyProtection="1">
      <alignment horizontal="center" wrapText="1"/>
      <protection hidden="1"/>
    </xf>
    <xf numFmtId="0" fontId="3" fillId="0" borderId="8" xfId="50" applyFont="1" applyBorder="1" applyProtection="1">
      <protection hidden="1"/>
    </xf>
    <xf numFmtId="49" fontId="3" fillId="0" borderId="3" xfId="50" applyNumberFormat="1" applyFont="1" applyBorder="1" applyAlignment="1" applyProtection="1">
      <alignment horizontal="justify" vertical="center" wrapText="1"/>
      <protection hidden="1"/>
    </xf>
    <xf numFmtId="49" fontId="3" fillId="0" borderId="12" xfId="50" applyNumberFormat="1" applyFont="1" applyBorder="1" applyAlignment="1" applyProtection="1">
      <alignment horizontal="justify" vertical="center" wrapText="1"/>
      <protection hidden="1"/>
    </xf>
    <xf numFmtId="0" fontId="3" fillId="0" borderId="3" xfId="50" applyFont="1" applyBorder="1" applyAlignment="1" applyProtection="1">
      <alignment horizontal="justify" vertical="center" wrapText="1"/>
      <protection hidden="1"/>
    </xf>
    <xf numFmtId="0" fontId="3" fillId="0" borderId="12" xfId="50" applyFont="1" applyBorder="1" applyAlignment="1" applyProtection="1">
      <alignment horizontal="justify" vertical="center" wrapText="1"/>
      <protection hidden="1"/>
    </xf>
    <xf numFmtId="0" fontId="3" fillId="0" borderId="53" xfId="0" applyFont="1" applyBorder="1" applyAlignment="1" applyProtection="1">
      <alignment horizontal="justify" vertical="center" wrapText="1"/>
      <protection hidden="1"/>
    </xf>
    <xf numFmtId="0" fontId="3" fillId="0" borderId="5" xfId="0" applyFont="1" applyBorder="1" applyAlignment="1" applyProtection="1">
      <alignment horizontal="justify" vertical="center" wrapText="1"/>
      <protection hidden="1"/>
    </xf>
    <xf numFmtId="0" fontId="38" fillId="0" borderId="13" xfId="50" applyFont="1" applyBorder="1" applyAlignment="1" applyProtection="1">
      <alignment horizontal="center" vertical="top" wrapText="1"/>
      <protection hidden="1"/>
    </xf>
    <xf numFmtId="0" fontId="38" fillId="0" borderId="14" xfId="50" applyFont="1" applyBorder="1" applyAlignment="1" applyProtection="1">
      <alignment horizontal="center" vertical="top" wrapText="1"/>
      <protection hidden="1"/>
    </xf>
    <xf numFmtId="0" fontId="13" fillId="2" borderId="6" xfId="50" applyFont="1" applyFill="1" applyBorder="1" applyAlignment="1" applyProtection="1">
      <alignment horizontal="center" vertical="top" wrapText="1"/>
      <protection hidden="1"/>
    </xf>
    <xf numFmtId="0" fontId="13" fillId="2" borderId="7" xfId="50" applyFont="1" applyFill="1" applyBorder="1" applyAlignment="1" applyProtection="1">
      <alignment horizontal="center" vertical="top" wrapText="1"/>
      <protection hidden="1"/>
    </xf>
    <xf numFmtId="0" fontId="39" fillId="0" borderId="0" xfId="50" applyFont="1" applyAlignment="1" applyProtection="1">
      <alignment vertical="center"/>
      <protection hidden="1"/>
    </xf>
    <xf numFmtId="0" fontId="37" fillId="0" borderId="0" xfId="50" applyFont="1" applyAlignment="1" applyProtection="1">
      <alignment wrapText="1"/>
      <protection hidden="1"/>
    </xf>
    <xf numFmtId="178" fontId="3" fillId="0" borderId="0" xfId="50" applyNumberFormat="1" applyFont="1" applyAlignment="1" applyProtection="1">
      <alignment vertical="center" wrapText="1"/>
      <protection hidden="1"/>
    </xf>
    <xf numFmtId="0" fontId="21" fillId="0" borderId="0" xfId="50" applyFont="1" applyAlignment="1" applyProtection="1">
      <alignment horizontal="center" vertical="center" wrapText="1"/>
      <protection hidden="1"/>
    </xf>
    <xf numFmtId="0" fontId="11" fillId="2" borderId="0" xfId="50" applyFont="1" applyFill="1" applyAlignment="1" applyProtection="1">
      <alignment horizontal="center" vertical="center"/>
      <protection hidden="1"/>
    </xf>
    <xf numFmtId="49" fontId="3" fillId="0" borderId="4" xfId="50" applyNumberFormat="1" applyFont="1" applyBorder="1" applyAlignment="1" applyProtection="1">
      <alignment horizontal="justify" vertical="center" wrapText="1"/>
      <protection hidden="1"/>
    </xf>
    <xf numFmtId="0" fontId="3" fillId="0" borderId="4" xfId="50" applyFont="1" applyBorder="1" applyAlignment="1" applyProtection="1">
      <alignment horizontal="justify" vertical="center" wrapText="1"/>
      <protection hidden="1"/>
    </xf>
    <xf numFmtId="0" fontId="3" fillId="0" borderId="55" xfId="0" applyFont="1" applyBorder="1" applyAlignment="1" applyProtection="1">
      <alignment horizontal="justify" vertical="center" wrapText="1"/>
      <protection hidden="1"/>
    </xf>
    <xf numFmtId="0" fontId="38" fillId="0" borderId="48" xfId="50" applyFont="1" applyBorder="1" applyAlignment="1" applyProtection="1">
      <alignment horizontal="center" vertical="top" wrapText="1"/>
      <protection hidden="1"/>
    </xf>
    <xf numFmtId="0" fontId="13" fillId="2" borderId="49" xfId="50" applyFont="1" applyFill="1" applyBorder="1" applyAlignment="1" applyProtection="1">
      <alignment horizontal="center" vertical="top" wrapText="1"/>
      <protection hidden="1"/>
    </xf>
    <xf numFmtId="0" fontId="36" fillId="0" borderId="34" xfId="50" applyFont="1" applyBorder="1" applyAlignment="1" applyProtection="1">
      <alignment horizontal="center" vertical="center" textRotation="180" wrapText="1"/>
      <protection hidden="1"/>
    </xf>
    <xf numFmtId="0" fontId="3" fillId="0" borderId="13" xfId="0" applyFont="1" applyBorder="1" applyAlignment="1" applyProtection="1">
      <alignment horizontal="left" vertical="center"/>
      <protection hidden="1"/>
    </xf>
    <xf numFmtId="0" fontId="3" fillId="0" borderId="56" xfId="0" applyFont="1" applyBorder="1" applyAlignment="1" applyProtection="1">
      <alignment horizontal="center" vertical="center"/>
      <protection locked="0" hidden="1"/>
    </xf>
    <xf numFmtId="0" fontId="7" fillId="2" borderId="8" xfId="0" applyFont="1" applyFill="1" applyBorder="1" applyAlignment="1" applyProtection="1">
      <alignment vertical="center"/>
      <protection hidden="1"/>
    </xf>
    <xf numFmtId="0" fontId="7" fillId="2" borderId="0" xfId="0" applyFont="1" applyFill="1" applyAlignment="1" applyProtection="1">
      <alignment vertical="center"/>
      <protection hidden="1"/>
    </xf>
    <xf numFmtId="49" fontId="40" fillId="3" borderId="8" xfId="0" applyNumberFormat="1" applyFont="1" applyFill="1" applyBorder="1" applyProtection="1">
      <protection hidden="1"/>
    </xf>
    <xf numFmtId="0" fontId="40" fillId="3" borderId="0" xfId="0" applyFont="1" applyFill="1" applyAlignment="1" applyProtection="1">
      <alignment wrapText="1"/>
      <protection hidden="1"/>
    </xf>
    <xf numFmtId="0" fontId="27" fillId="3" borderId="13" xfId="0" applyFont="1" applyFill="1" applyBorder="1" applyAlignment="1" applyProtection="1">
      <alignment horizontal="center" vertical="center" wrapText="1"/>
      <protection hidden="1"/>
    </xf>
    <xf numFmtId="0" fontId="27" fillId="3" borderId="14" xfId="0" applyFont="1" applyFill="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13" fillId="2" borderId="8" xfId="0" applyFont="1" applyFill="1" applyBorder="1" applyAlignment="1" applyProtection="1">
      <alignment vertical="center"/>
      <protection hidden="1"/>
    </xf>
    <xf numFmtId="0" fontId="19" fillId="0" borderId="50" xfId="0" applyFont="1" applyBorder="1" applyAlignment="1" applyProtection="1">
      <alignment horizontal="center" vertical="center"/>
      <protection hidden="1"/>
    </xf>
    <xf numFmtId="0" fontId="5" fillId="0" borderId="51" xfId="0" applyFont="1" applyBorder="1" applyAlignment="1" applyProtection="1">
      <alignment horizontal="center" vertical="center" wrapText="1"/>
      <protection hidden="1"/>
    </xf>
    <xf numFmtId="0" fontId="32" fillId="0" borderId="3" xfId="0" applyFont="1" applyBorder="1" applyAlignment="1" applyProtection="1">
      <alignment horizontal="center" vertical="center"/>
      <protection locked="0" hidden="1"/>
    </xf>
    <xf numFmtId="0" fontId="1" fillId="0" borderId="12" xfId="0" applyFont="1" applyBorder="1" applyAlignment="1" applyProtection="1">
      <alignment horizontal="left" vertical="center" wrapText="1"/>
      <protection hidden="1"/>
    </xf>
    <xf numFmtId="0" fontId="32" fillId="0" borderId="52" xfId="0" applyFont="1" applyBorder="1" applyAlignment="1" applyProtection="1">
      <alignment horizontal="center" vertical="center"/>
      <protection locked="0" hidden="1"/>
    </xf>
    <xf numFmtId="0" fontId="1" fillId="0" borderId="23" xfId="0" applyFont="1" applyBorder="1" applyAlignment="1" applyProtection="1">
      <alignment horizontal="left" vertical="center" wrapText="1"/>
      <protection hidden="1"/>
    </xf>
    <xf numFmtId="0" fontId="33" fillId="2" borderId="8" xfId="0" applyFont="1" applyFill="1" applyBorder="1" applyAlignment="1" applyProtection="1">
      <alignment horizontal="center" vertical="center"/>
      <protection hidden="1"/>
    </xf>
    <xf numFmtId="0" fontId="1" fillId="0" borderId="51" xfId="0" applyFont="1" applyBorder="1" applyAlignment="1" applyProtection="1">
      <alignment horizontal="left" vertical="center" wrapText="1"/>
      <protection hidden="1"/>
    </xf>
    <xf numFmtId="0" fontId="13" fillId="2" borderId="53" xfId="0" applyFont="1" applyFill="1" applyBorder="1" applyAlignment="1" applyProtection="1">
      <alignment horizontal="center" vertical="center"/>
      <protection hidden="1"/>
    </xf>
    <xf numFmtId="0" fontId="13" fillId="2" borderId="5" xfId="0" applyFont="1" applyFill="1" applyBorder="1" applyAlignment="1" applyProtection="1">
      <alignment horizontal="center" vertical="center"/>
      <protection hidden="1"/>
    </xf>
    <xf numFmtId="0" fontId="28" fillId="2" borderId="53" xfId="0" applyFont="1" applyFill="1" applyBorder="1" applyAlignment="1" applyProtection="1">
      <alignment horizontal="center" vertical="center"/>
      <protection hidden="1"/>
    </xf>
    <xf numFmtId="0" fontId="28" fillId="2" borderId="5" xfId="0" applyFont="1" applyFill="1" applyBorder="1" applyAlignment="1" applyProtection="1">
      <alignment horizontal="center" vertical="center"/>
      <protection hidden="1"/>
    </xf>
    <xf numFmtId="0" fontId="34" fillId="3" borderId="0" xfId="0" applyFont="1" applyFill="1" applyAlignment="1" applyProtection="1">
      <alignment horizontal="center" wrapText="1"/>
      <protection hidden="1"/>
    </xf>
    <xf numFmtId="0" fontId="3" fillId="0" borderId="14" xfId="0" applyFont="1" applyBorder="1" applyAlignment="1" applyProtection="1">
      <alignment vertical="center"/>
      <protection hidden="1"/>
    </xf>
    <xf numFmtId="58" fontId="7" fillId="2" borderId="0" xfId="0" applyNumberFormat="1" applyFont="1" applyFill="1" applyAlignment="1" applyProtection="1">
      <alignment vertical="center"/>
      <protection hidden="1"/>
    </xf>
    <xf numFmtId="181" fontId="3" fillId="0" borderId="12" xfId="0" applyNumberFormat="1" applyFont="1" applyBorder="1" applyAlignment="1" applyProtection="1">
      <alignment horizontal="justify" vertical="center"/>
      <protection hidden="1"/>
    </xf>
    <xf numFmtId="181" fontId="3" fillId="0" borderId="23" xfId="0" applyNumberFormat="1" applyFont="1" applyBorder="1" applyAlignment="1" applyProtection="1">
      <alignment horizontal="justify" vertical="center"/>
      <protection hidden="1"/>
    </xf>
    <xf numFmtId="178" fontId="6" fillId="2" borderId="0" xfId="0" applyNumberFormat="1" applyFont="1" applyFill="1" applyAlignment="1" applyProtection="1">
      <alignment horizontal="center" vertical="center"/>
      <protection hidden="1"/>
    </xf>
    <xf numFmtId="181" fontId="3" fillId="0" borderId="51" xfId="0" applyNumberFormat="1" applyFont="1" applyBorder="1" applyAlignment="1" applyProtection="1">
      <alignment horizontal="justify" vertical="center"/>
      <protection hidden="1"/>
    </xf>
    <xf numFmtId="0" fontId="13" fillId="2" borderId="55" xfId="0" applyFont="1" applyFill="1" applyBorder="1" applyAlignment="1" applyProtection="1">
      <alignment horizontal="center" vertical="center"/>
      <protection hidden="1"/>
    </xf>
    <xf numFmtId="0" fontId="28" fillId="2" borderId="55" xfId="0" applyFont="1" applyFill="1" applyBorder="1" applyAlignment="1" applyProtection="1">
      <alignment horizontal="center" vertical="center"/>
      <protection hidden="1"/>
    </xf>
    <xf numFmtId="0" fontId="41" fillId="0" borderId="29" xfId="0" applyFont="1" applyBorder="1" applyAlignment="1" applyProtection="1">
      <alignment horizontal="center" vertical="center" textRotation="180"/>
      <protection hidden="1"/>
    </xf>
    <xf numFmtId="0" fontId="41" fillId="0" borderId="30" xfId="0" applyFont="1" applyBorder="1" applyAlignment="1" applyProtection="1">
      <alignment horizontal="center" vertical="center" textRotation="180"/>
      <protection hidden="1"/>
    </xf>
    <xf numFmtId="43" fontId="3" fillId="0" borderId="0" xfId="0" applyNumberFormat="1" applyFont="1" applyProtection="1">
      <protection hidden="1"/>
    </xf>
    <xf numFmtId="180" fontId="3" fillId="0" borderId="0" xfId="0" applyNumberFormat="1" applyFont="1" applyProtection="1">
      <protection hidden="1"/>
    </xf>
    <xf numFmtId="0" fontId="5" fillId="0" borderId="8" xfId="0" applyFont="1" applyBorder="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37" fillId="2" borderId="8" xfId="0" applyFont="1" applyFill="1" applyBorder="1" applyAlignment="1" applyProtection="1">
      <alignment horizontal="center" wrapText="1"/>
      <protection hidden="1"/>
    </xf>
    <xf numFmtId="0" fontId="37" fillId="2" borderId="0" xfId="0" applyFont="1" applyFill="1" applyAlignment="1" applyProtection="1">
      <alignment horizontal="center" wrapText="1"/>
      <protection hidden="1"/>
    </xf>
    <xf numFmtId="0" fontId="3" fillId="0" borderId="8" xfId="0" applyFont="1" applyBorder="1" applyProtection="1">
      <protection hidden="1"/>
    </xf>
    <xf numFmtId="49" fontId="3" fillId="0" borderId="53" xfId="0" applyNumberFormat="1" applyFont="1" applyBorder="1" applyAlignment="1" applyProtection="1">
      <alignment horizontal="justify" vertical="center" wrapText="1"/>
      <protection hidden="1"/>
    </xf>
    <xf numFmtId="49" fontId="3" fillId="0" borderId="5" xfId="0" applyNumberFormat="1" applyFont="1" applyBorder="1" applyAlignment="1" applyProtection="1">
      <alignment horizontal="justify" vertical="center" wrapText="1"/>
      <protection hidden="1"/>
    </xf>
    <xf numFmtId="0" fontId="13" fillId="2" borderId="6" xfId="0" applyFont="1" applyFill="1" applyBorder="1" applyAlignment="1" applyProtection="1">
      <alignment horizontal="center" vertical="top" wrapText="1"/>
      <protection hidden="1"/>
    </xf>
    <xf numFmtId="0" fontId="13" fillId="2" borderId="7" xfId="0" applyFont="1" applyFill="1" applyBorder="1" applyAlignment="1" applyProtection="1">
      <alignment horizontal="center" vertical="top" wrapText="1"/>
      <protection hidden="1"/>
    </xf>
    <xf numFmtId="0" fontId="11" fillId="0" borderId="8" xfId="0" applyFont="1" applyBorder="1" applyAlignment="1" applyProtection="1">
      <alignment horizontal="center" vertical="top" wrapText="1"/>
      <protection hidden="1"/>
    </xf>
    <xf numFmtId="0" fontId="11" fillId="0" borderId="0" xfId="0" applyFont="1" applyAlignment="1" applyProtection="1">
      <alignment horizontal="center" vertical="top" wrapText="1"/>
      <protection hidden="1"/>
    </xf>
    <xf numFmtId="0" fontId="25" fillId="0" borderId="0" xfId="0" applyFont="1" applyAlignment="1">
      <alignment horizontal="center" vertical="center"/>
    </xf>
    <xf numFmtId="0" fontId="39" fillId="0" borderId="0" xfId="0" applyFont="1" applyAlignment="1" applyProtection="1">
      <alignment vertical="center"/>
      <protection hidden="1"/>
    </xf>
    <xf numFmtId="182" fontId="3" fillId="0" borderId="0" xfId="0" applyNumberFormat="1" applyFont="1" applyAlignment="1" applyProtection="1">
      <alignment vertical="center" wrapText="1"/>
      <protection hidden="1"/>
    </xf>
    <xf numFmtId="0" fontId="37" fillId="0" borderId="0" xfId="0" applyFont="1" applyAlignment="1" applyProtection="1">
      <alignment wrapText="1"/>
      <protection hidden="1"/>
    </xf>
    <xf numFmtId="178" fontId="3" fillId="0" borderId="0" xfId="0" applyNumberFormat="1" applyFont="1" applyAlignment="1" applyProtection="1">
      <alignment vertical="center" wrapText="1"/>
      <protection hidden="1"/>
    </xf>
    <xf numFmtId="0" fontId="21" fillId="0" borderId="0" xfId="0" applyFont="1" applyAlignment="1" applyProtection="1">
      <alignment horizontal="center" vertical="center" wrapText="1"/>
      <protection hidden="1"/>
    </xf>
    <xf numFmtId="49" fontId="3" fillId="0" borderId="55" xfId="0" applyNumberFormat="1" applyFont="1" applyBorder="1" applyAlignment="1" applyProtection="1">
      <alignment horizontal="justify" vertical="center" wrapText="1"/>
      <protection hidden="1"/>
    </xf>
    <xf numFmtId="0" fontId="13" fillId="2" borderId="49" xfId="0" applyFont="1" applyFill="1" applyBorder="1" applyAlignment="1" applyProtection="1">
      <alignment horizontal="center" vertical="top" wrapText="1"/>
      <protection hidden="1"/>
    </xf>
    <xf numFmtId="0" fontId="41" fillId="0" borderId="34" xfId="0" applyFont="1" applyBorder="1" applyAlignment="1" applyProtection="1">
      <alignment horizontal="center" vertical="center" textRotation="180"/>
      <protection hidden="1"/>
    </xf>
    <xf numFmtId="0" fontId="5" fillId="0" borderId="24" xfId="0" applyFont="1" applyBorder="1" applyAlignment="1" applyProtection="1">
      <alignment horizontal="center" vertical="center"/>
      <protection hidden="1"/>
    </xf>
    <xf numFmtId="0" fontId="5" fillId="0" borderId="32" xfId="0" applyFont="1" applyBorder="1" applyAlignment="1" applyProtection="1">
      <alignment vertical="center"/>
      <protection hidden="1"/>
    </xf>
    <xf numFmtId="0" fontId="5" fillId="0" borderId="57" xfId="0" applyFont="1" applyBorder="1" applyAlignment="1" applyProtection="1">
      <alignment vertical="center"/>
      <protection hidden="1"/>
    </xf>
    <xf numFmtId="0" fontId="13" fillId="2" borderId="0" xfId="50" applyFont="1" applyFill="1" applyAlignment="1" applyProtection="1">
      <alignment vertical="center"/>
      <protection hidden="1"/>
    </xf>
    <xf numFmtId="0" fontId="11" fillId="2" borderId="8" xfId="50" applyFont="1" applyFill="1" applyBorder="1" applyAlignment="1" applyProtection="1">
      <alignment horizontal="center" vertical="center"/>
      <protection hidden="1"/>
    </xf>
    <xf numFmtId="0" fontId="13" fillId="2" borderId="14" xfId="50" applyFont="1" applyFill="1" applyBorder="1" applyAlignment="1" applyProtection="1">
      <alignment horizontal="center" vertical="center"/>
      <protection hidden="1"/>
    </xf>
    <xf numFmtId="0" fontId="1" fillId="0" borderId="3" xfId="50" applyBorder="1" applyAlignment="1" applyProtection="1">
      <alignment horizontal="center" vertical="center" wrapText="1"/>
      <protection locked="0" hidden="1"/>
    </xf>
    <xf numFmtId="0" fontId="3" fillId="0" borderId="4" xfId="50" applyFont="1" applyBorder="1" applyAlignment="1" applyProtection="1">
      <alignment horizontal="left" vertical="center" wrapText="1"/>
      <protection hidden="1"/>
    </xf>
    <xf numFmtId="0" fontId="3" fillId="0" borderId="4" xfId="50" applyFont="1" applyBorder="1" applyAlignment="1" applyProtection="1">
      <alignment horizontal="left" wrapText="1"/>
      <protection hidden="1"/>
    </xf>
    <xf numFmtId="0" fontId="3" fillId="0" borderId="5" xfId="50" applyFont="1" applyBorder="1" applyAlignment="1" applyProtection="1">
      <alignment horizontal="left" wrapText="1"/>
      <protection hidden="1"/>
    </xf>
    <xf numFmtId="0" fontId="3" fillId="0" borderId="12" xfId="50" applyFont="1" applyBorder="1" applyAlignment="1" applyProtection="1">
      <alignment horizontal="left" wrapText="1"/>
      <protection hidden="1"/>
    </xf>
    <xf numFmtId="0" fontId="5" fillId="0" borderId="8" xfId="50" applyFont="1" applyBorder="1" applyAlignment="1" applyProtection="1">
      <alignment vertical="center" wrapText="1"/>
      <protection hidden="1"/>
    </xf>
    <xf numFmtId="0" fontId="5" fillId="0" borderId="1" xfId="50" applyFont="1" applyBorder="1" applyAlignment="1" applyProtection="1">
      <alignment horizontal="center" vertical="center" wrapText="1"/>
      <protection hidden="1"/>
    </xf>
    <xf numFmtId="0" fontId="5" fillId="0" borderId="2" xfId="50" applyFont="1" applyBorder="1" applyAlignment="1" applyProtection="1">
      <alignment horizontal="center" vertical="center" wrapText="1"/>
      <protection hidden="1"/>
    </xf>
    <xf numFmtId="0" fontId="5" fillId="0" borderId="21" xfId="50" applyFont="1" applyBorder="1" applyAlignment="1" applyProtection="1">
      <alignment horizontal="center" vertical="center" wrapText="1"/>
      <protection hidden="1"/>
    </xf>
    <xf numFmtId="0" fontId="5" fillId="0" borderId="20" xfId="50" applyFont="1" applyBorder="1" applyAlignment="1" applyProtection="1">
      <alignment horizontal="center" vertical="center" wrapText="1"/>
      <protection hidden="1"/>
    </xf>
    <xf numFmtId="0" fontId="9" fillId="0" borderId="8" xfId="50" applyFont="1" applyBorder="1" applyAlignment="1" applyProtection="1">
      <alignment horizontal="center" wrapText="1"/>
      <protection hidden="1"/>
    </xf>
    <xf numFmtId="0" fontId="9" fillId="0" borderId="0" xfId="50" applyFont="1" applyAlignment="1" applyProtection="1">
      <alignment horizontal="center" wrapText="1"/>
      <protection hidden="1"/>
    </xf>
    <xf numFmtId="49" fontId="21" fillId="0" borderId="8" xfId="50" applyNumberFormat="1" applyFont="1" applyBorder="1" applyAlignment="1" applyProtection="1">
      <alignment horizontal="center" vertical="center" wrapText="1"/>
      <protection hidden="1"/>
    </xf>
    <xf numFmtId="49" fontId="21" fillId="0" borderId="0" xfId="50" applyNumberFormat="1" applyFont="1" applyAlignment="1" applyProtection="1">
      <alignment horizontal="center" vertical="center" wrapText="1"/>
      <protection hidden="1"/>
    </xf>
    <xf numFmtId="49" fontId="3" fillId="0" borderId="8" xfId="50" applyNumberFormat="1" applyFont="1" applyBorder="1" applyAlignment="1" applyProtection="1">
      <alignment horizontal="center" vertical="center"/>
      <protection hidden="1"/>
    </xf>
    <xf numFmtId="49" fontId="3" fillId="0" borderId="0" xfId="50" applyNumberFormat="1" applyFont="1" applyAlignment="1" applyProtection="1">
      <alignment horizontal="center" vertical="center"/>
      <protection hidden="1"/>
    </xf>
    <xf numFmtId="49" fontId="5" fillId="0" borderId="0" xfId="50" applyNumberFormat="1" applyFont="1" applyAlignment="1" applyProtection="1">
      <alignment horizontal="center" vertical="center"/>
      <protection hidden="1"/>
    </xf>
    <xf numFmtId="0" fontId="5" fillId="0" borderId="58" xfId="0" applyFont="1" applyBorder="1" applyAlignment="1" applyProtection="1">
      <alignment vertical="center"/>
      <protection hidden="1"/>
    </xf>
    <xf numFmtId="0" fontId="5" fillId="0" borderId="32" xfId="0" applyFont="1" applyBorder="1" applyAlignment="1" applyProtection="1">
      <alignment horizontal="left" vertical="center"/>
      <protection hidden="1"/>
    </xf>
    <xf numFmtId="0" fontId="5" fillId="0" borderId="28" xfId="50" applyFont="1" applyBorder="1" applyAlignment="1" applyProtection="1">
      <alignment horizontal="center" vertical="center" wrapText="1"/>
      <protection hidden="1"/>
    </xf>
    <xf numFmtId="0" fontId="5" fillId="0" borderId="59" xfId="50" applyFont="1" applyBorder="1" applyAlignment="1" applyProtection="1">
      <alignment horizontal="center" vertical="center" wrapText="1"/>
      <protection hidden="1"/>
    </xf>
    <xf numFmtId="0" fontId="5" fillId="0" borderId="15" xfId="50" applyFont="1" applyBorder="1" applyAlignment="1" applyProtection="1">
      <alignment horizontal="center" vertical="center"/>
      <protection locked="0" hidden="1"/>
    </xf>
    <xf numFmtId="49" fontId="5" fillId="0" borderId="35" xfId="50" applyNumberFormat="1" applyFont="1" applyBorder="1" applyAlignment="1" applyProtection="1">
      <alignment horizontal="center" vertical="center"/>
      <protection locked="0" hidden="1"/>
    </xf>
    <xf numFmtId="49" fontId="5" fillId="0" borderId="36" xfId="50" applyNumberFormat="1" applyFont="1" applyBorder="1" applyAlignment="1" applyProtection="1">
      <alignment horizontal="center" vertical="center"/>
      <protection locked="0" hidden="1"/>
    </xf>
    <xf numFmtId="49" fontId="5" fillId="0" borderId="37" xfId="50" applyNumberFormat="1" applyFont="1" applyBorder="1" applyAlignment="1" applyProtection="1">
      <alignment horizontal="center" vertical="center"/>
      <protection locked="0" hidden="1"/>
    </xf>
    <xf numFmtId="0" fontId="5" fillId="0" borderId="38" xfId="50" applyFont="1" applyBorder="1" applyAlignment="1" applyProtection="1">
      <alignment horizontal="center" vertical="center"/>
      <protection locked="0" hidden="1"/>
    </xf>
    <xf numFmtId="0" fontId="5" fillId="0" borderId="39" xfId="50" applyFont="1" applyBorder="1" applyAlignment="1" applyProtection="1">
      <alignment horizontal="center" vertical="center"/>
      <protection locked="0" hidden="1"/>
    </xf>
    <xf numFmtId="0" fontId="5" fillId="0" borderId="40" xfId="50" applyFont="1" applyBorder="1" applyAlignment="1" applyProtection="1">
      <alignment horizontal="center" vertical="center"/>
      <protection locked="0" hidden="1"/>
    </xf>
    <xf numFmtId="0" fontId="5" fillId="0" borderId="58" xfId="0" applyFont="1" applyBorder="1" applyAlignment="1" applyProtection="1">
      <alignment horizontal="left" vertical="center"/>
      <protection hidden="1"/>
    </xf>
    <xf numFmtId="58" fontId="3" fillId="0" borderId="32" xfId="0" applyNumberFormat="1" applyFont="1" applyBorder="1" applyAlignment="1" applyProtection="1">
      <alignment horizontal="left" vertical="center" wrapText="1"/>
      <protection hidden="1"/>
    </xf>
    <xf numFmtId="0" fontId="3" fillId="0" borderId="57" xfId="0" applyFont="1" applyBorder="1" applyAlignment="1" applyProtection="1">
      <alignment horizontal="left" vertical="center" wrapText="1"/>
      <protection hidden="1"/>
    </xf>
    <xf numFmtId="0" fontId="19" fillId="0" borderId="0" xfId="0" applyFont="1" applyAlignment="1" applyProtection="1">
      <alignment horizontal="center" vertical="center"/>
      <protection hidden="1"/>
    </xf>
    <xf numFmtId="0" fontId="3" fillId="0" borderId="11" xfId="50" applyFont="1" applyBorder="1" applyAlignment="1" applyProtection="1">
      <alignment horizontal="left" vertical="center" wrapText="1"/>
      <protection hidden="1"/>
    </xf>
    <xf numFmtId="179" fontId="3" fillId="0" borderId="4" xfId="49" applyNumberFormat="1" applyFont="1" applyFill="1" applyBorder="1" applyAlignment="1" applyProtection="1">
      <alignment horizontal="center" vertical="center"/>
      <protection hidden="1"/>
    </xf>
    <xf numFmtId="179" fontId="3" fillId="0" borderId="11" xfId="49" applyNumberFormat="1" applyFont="1" applyFill="1" applyBorder="1" applyAlignment="1" applyProtection="1">
      <alignment horizontal="center" vertical="center"/>
      <protection hidden="1"/>
    </xf>
    <xf numFmtId="179" fontId="3" fillId="0" borderId="4" xfId="49" applyNumberFormat="1" applyFont="1" applyBorder="1" applyAlignment="1" applyProtection="1">
      <alignment horizontal="center" vertical="center"/>
      <protection hidden="1"/>
    </xf>
    <xf numFmtId="0" fontId="3" fillId="0" borderId="11" xfId="50" applyFont="1" applyBorder="1" applyAlignment="1" applyProtection="1">
      <alignment horizontal="left" wrapText="1"/>
      <protection hidden="1"/>
    </xf>
    <xf numFmtId="0" fontId="5" fillId="0" borderId="24" xfId="50" applyFont="1" applyBorder="1" applyAlignment="1" applyProtection="1">
      <alignment horizontal="right" vertical="center" wrapText="1"/>
      <protection hidden="1"/>
    </xf>
    <xf numFmtId="0" fontId="5" fillId="0" borderId="25" xfId="50" applyFont="1" applyBorder="1" applyAlignment="1" applyProtection="1">
      <alignment horizontal="right" vertical="center" wrapText="1"/>
      <protection hidden="1"/>
    </xf>
    <xf numFmtId="179" fontId="3" fillId="0" borderId="32" xfId="50" applyNumberFormat="1" applyFont="1" applyBorder="1" applyProtection="1">
      <protection hidden="1"/>
    </xf>
    <xf numFmtId="49" fontId="21" fillId="3" borderId="3" xfId="50" applyNumberFormat="1" applyFont="1" applyFill="1" applyBorder="1" applyAlignment="1" applyProtection="1">
      <alignment horizontal="right" vertical="center" wrapText="1"/>
      <protection hidden="1"/>
    </xf>
    <xf numFmtId="49" fontId="21" fillId="3" borderId="12" xfId="50" applyNumberFormat="1" applyFont="1" applyFill="1" applyBorder="1" applyAlignment="1" applyProtection="1">
      <alignment horizontal="right" vertical="center" wrapText="1"/>
      <protection hidden="1"/>
    </xf>
    <xf numFmtId="179" fontId="3" fillId="0" borderId="4" xfId="50" applyNumberFormat="1" applyFont="1" applyBorder="1" applyProtection="1">
      <protection hidden="1"/>
    </xf>
    <xf numFmtId="0" fontId="5" fillId="0" borderId="26" xfId="50" applyFont="1" applyBorder="1" applyAlignment="1" applyProtection="1">
      <alignment horizontal="right" vertical="center" wrapText="1"/>
      <protection hidden="1"/>
    </xf>
    <xf numFmtId="0" fontId="5" fillId="0" borderId="27" xfId="50" applyFont="1" applyBorder="1" applyAlignment="1" applyProtection="1">
      <alignment horizontal="right" vertical="center" wrapText="1"/>
      <protection hidden="1"/>
    </xf>
    <xf numFmtId="179" fontId="3" fillId="0" borderId="33" xfId="50" applyNumberFormat="1" applyFont="1" applyBorder="1" applyProtection="1">
      <protection hidden="1"/>
    </xf>
    <xf numFmtId="49" fontId="5" fillId="0" borderId="47" xfId="50" applyNumberFormat="1" applyFont="1" applyBorder="1" applyAlignment="1" applyProtection="1">
      <alignment horizontal="center" vertical="center"/>
      <protection locked="0" hidden="1"/>
    </xf>
    <xf numFmtId="0" fontId="42" fillId="0" borderId="29" xfId="50" applyFont="1" applyBorder="1" applyAlignment="1" applyProtection="1">
      <alignment horizontal="center" vertical="center" textRotation="180"/>
      <protection hidden="1"/>
    </xf>
    <xf numFmtId="0" fontId="42" fillId="0" borderId="30" xfId="50" applyFont="1" applyBorder="1" applyAlignment="1" applyProtection="1">
      <alignment horizontal="center" vertical="center" textRotation="180"/>
      <protection hidden="1"/>
    </xf>
    <xf numFmtId="49" fontId="5" fillId="0" borderId="0" xfId="50" applyNumberFormat="1" applyFont="1" applyAlignment="1" applyProtection="1">
      <alignment horizontal="center" vertical="center" wrapText="1"/>
      <protection hidden="1"/>
    </xf>
    <xf numFmtId="49" fontId="5" fillId="0" borderId="12" xfId="50" applyNumberFormat="1" applyFont="1" applyBorder="1" applyAlignment="1" applyProtection="1">
      <alignment horizontal="center" vertical="center"/>
      <protection locked="0" hidden="1"/>
    </xf>
    <xf numFmtId="49" fontId="21" fillId="0" borderId="8" xfId="50" applyNumberFormat="1" applyFont="1" applyBorder="1" applyAlignment="1" applyProtection="1">
      <alignment horizontal="center" vertical="center"/>
      <protection hidden="1"/>
    </xf>
    <xf numFmtId="49" fontId="21" fillId="0" borderId="0" xfId="50" applyNumberFormat="1" applyFont="1" applyAlignment="1" applyProtection="1">
      <alignment horizontal="center" vertical="center"/>
      <protection hidden="1"/>
    </xf>
    <xf numFmtId="49" fontId="3" fillId="0" borderId="8" xfId="50" applyNumberFormat="1" applyFont="1" applyBorder="1" applyAlignment="1" applyProtection="1">
      <alignment horizontal="left" wrapText="1"/>
      <protection hidden="1"/>
    </xf>
    <xf numFmtId="49" fontId="3" fillId="0" borderId="0" xfId="50" applyNumberFormat="1" applyFont="1" applyAlignment="1" applyProtection="1">
      <alignment horizontal="left" wrapText="1"/>
      <protection hidden="1"/>
    </xf>
    <xf numFmtId="49" fontId="3" fillId="0" borderId="8" xfId="50" applyNumberFormat="1" applyFont="1" applyBorder="1" applyAlignment="1" applyProtection="1">
      <alignment horizontal="left" vertical="top" wrapText="1"/>
      <protection hidden="1"/>
    </xf>
    <xf numFmtId="49" fontId="3" fillId="0" borderId="0" xfId="50" applyNumberFormat="1" applyFont="1" applyAlignment="1" applyProtection="1">
      <alignment horizontal="left" vertical="top" wrapText="1"/>
      <protection hidden="1"/>
    </xf>
    <xf numFmtId="0" fontId="3" fillId="0" borderId="8" xfId="50" applyFont="1" applyBorder="1" applyAlignment="1" applyProtection="1">
      <alignment horizontal="left" vertical="top" wrapText="1"/>
      <protection hidden="1"/>
    </xf>
    <xf numFmtId="0" fontId="3" fillId="0" borderId="0" xfId="50" applyFont="1" applyAlignment="1" applyProtection="1">
      <alignment horizontal="left" vertical="top" wrapText="1"/>
      <protection hidden="1"/>
    </xf>
    <xf numFmtId="49" fontId="1" fillId="0" borderId="8" xfId="50" applyNumberFormat="1" applyBorder="1" applyAlignment="1" applyProtection="1">
      <alignment horizontal="left" vertical="top" wrapText="1"/>
      <protection hidden="1"/>
    </xf>
    <xf numFmtId="49" fontId="1" fillId="0" borderId="0" xfId="50" applyNumberFormat="1" applyAlignment="1" applyProtection="1">
      <alignment horizontal="left" vertical="top" wrapText="1"/>
      <protection hidden="1"/>
    </xf>
    <xf numFmtId="49" fontId="25" fillId="0" borderId="8" xfId="50" applyNumberFormat="1" applyFont="1" applyBorder="1" applyAlignment="1" applyProtection="1">
      <alignment horizontal="center" vertical="center" wrapText="1"/>
      <protection hidden="1"/>
    </xf>
    <xf numFmtId="49" fontId="25" fillId="0" borderId="0" xfId="50" applyNumberFormat="1" applyFont="1" applyAlignment="1" applyProtection="1">
      <alignment horizontal="center" vertical="center" wrapText="1"/>
      <protection hidden="1"/>
    </xf>
    <xf numFmtId="49" fontId="36" fillId="0" borderId="21" xfId="50" applyNumberFormat="1" applyFont="1" applyBorder="1" applyAlignment="1" applyProtection="1">
      <alignment horizontal="center" vertical="center" wrapText="1"/>
      <protection hidden="1"/>
    </xf>
    <xf numFmtId="49" fontId="36" fillId="0" borderId="20" xfId="50" applyNumberFormat="1" applyFont="1" applyBorder="1" applyAlignment="1" applyProtection="1">
      <alignment horizontal="center" vertical="center" wrapText="1"/>
      <protection hidden="1"/>
    </xf>
    <xf numFmtId="0" fontId="5" fillId="0" borderId="41" xfId="50" applyFont="1" applyBorder="1" applyAlignment="1" applyProtection="1">
      <alignment horizontal="center" vertical="center"/>
      <protection locked="0" hidden="1"/>
    </xf>
    <xf numFmtId="0" fontId="5" fillId="0" borderId="42" xfId="50" applyFont="1" applyBorder="1" applyAlignment="1" applyProtection="1">
      <alignment horizontal="center" vertical="center"/>
      <protection locked="0" hidden="1"/>
    </xf>
    <xf numFmtId="0" fontId="5" fillId="0" borderId="43" xfId="50" applyFont="1" applyBorder="1" applyAlignment="1" applyProtection="1">
      <alignment horizontal="center" vertical="center"/>
      <protection locked="0" hidden="1"/>
    </xf>
    <xf numFmtId="0" fontId="5" fillId="0" borderId="44" xfId="50" applyFont="1" applyBorder="1" applyAlignment="1" applyProtection="1">
      <alignment horizontal="center" vertical="center"/>
      <protection locked="0" hidden="1"/>
    </xf>
    <xf numFmtId="0" fontId="5" fillId="0" borderId="45" xfId="50" applyFont="1" applyBorder="1" applyAlignment="1" applyProtection="1">
      <alignment horizontal="center" vertical="center"/>
      <protection locked="0" hidden="1"/>
    </xf>
    <xf numFmtId="0" fontId="5" fillId="0" borderId="46" xfId="50" applyFont="1" applyBorder="1" applyAlignment="1" applyProtection="1">
      <alignment horizontal="center" vertical="center"/>
      <protection locked="0" hidden="1"/>
    </xf>
    <xf numFmtId="49" fontId="5" fillId="0" borderId="38" xfId="50" applyNumberFormat="1" applyFont="1" applyBorder="1" applyAlignment="1" applyProtection="1">
      <alignment horizontal="center" vertical="center"/>
      <protection locked="0" hidden="1"/>
    </xf>
    <xf numFmtId="49" fontId="5" fillId="0" borderId="39" xfId="50" applyNumberFormat="1" applyFont="1" applyBorder="1" applyAlignment="1" applyProtection="1">
      <alignment horizontal="center" vertical="center"/>
      <protection locked="0" hidden="1"/>
    </xf>
    <xf numFmtId="49" fontId="5" fillId="0" borderId="40" xfId="50" applyNumberFormat="1" applyFont="1" applyBorder="1" applyAlignment="1" applyProtection="1">
      <alignment horizontal="center" vertical="center"/>
      <protection locked="0" hidden="1"/>
    </xf>
    <xf numFmtId="49" fontId="5" fillId="0" borderId="41" xfId="50" applyNumberFormat="1" applyFont="1" applyBorder="1" applyAlignment="1" applyProtection="1">
      <alignment horizontal="center" vertical="center"/>
      <protection locked="0" hidden="1"/>
    </xf>
    <xf numFmtId="49" fontId="5" fillId="0" borderId="42" xfId="50" applyNumberFormat="1" applyFont="1" applyBorder="1" applyAlignment="1" applyProtection="1">
      <alignment horizontal="center" vertical="center"/>
      <protection locked="0" hidden="1"/>
    </xf>
    <xf numFmtId="49" fontId="5" fillId="0" borderId="43" xfId="50" applyNumberFormat="1" applyFont="1" applyBorder="1" applyAlignment="1" applyProtection="1">
      <alignment horizontal="center" vertical="center"/>
      <protection locked="0" hidden="1"/>
    </xf>
    <xf numFmtId="49" fontId="5" fillId="0" borderId="19" xfId="50" applyNumberFormat="1" applyFont="1" applyBorder="1" applyAlignment="1" applyProtection="1">
      <alignment horizontal="center" vertical="center"/>
      <protection hidden="1"/>
    </xf>
    <xf numFmtId="49" fontId="5" fillId="0" borderId="15" xfId="50" applyNumberFormat="1" applyFont="1" applyBorder="1" applyAlignment="1" applyProtection="1">
      <alignment horizontal="center" vertical="center"/>
      <protection locked="0" hidden="1"/>
    </xf>
    <xf numFmtId="0" fontId="5" fillId="0" borderId="12" xfId="50" applyFont="1" applyBorder="1" applyAlignment="1" applyProtection="1">
      <alignment horizontal="center" vertical="center"/>
      <protection locked="0" hidden="1"/>
    </xf>
    <xf numFmtId="0" fontId="42" fillId="0" borderId="34" xfId="50" applyFont="1" applyBorder="1" applyAlignment="1" applyProtection="1">
      <alignment horizontal="center" vertical="center" textRotation="180"/>
      <protection hidden="1"/>
    </xf>
    <xf numFmtId="0" fontId="18" fillId="0" borderId="8" xfId="50" applyFont="1" applyBorder="1" applyAlignment="1" applyProtection="1">
      <alignment horizontal="left" vertical="center"/>
      <protection hidden="1"/>
    </xf>
    <xf numFmtId="0" fontId="1" fillId="0" borderId="3" xfId="50" applyBorder="1" applyAlignment="1" applyProtection="1">
      <alignment horizontal="center" wrapText="1"/>
      <protection locked="0" hidden="1"/>
    </xf>
    <xf numFmtId="0" fontId="3" fillId="0" borderId="12" xfId="50" applyFont="1" applyBorder="1" applyAlignment="1" applyProtection="1">
      <alignment horizontal="left" vertical="center" wrapText="1"/>
      <protection hidden="1"/>
    </xf>
    <xf numFmtId="0" fontId="5" fillId="0" borderId="12" xfId="50" applyFont="1" applyBorder="1" applyAlignment="1" applyProtection="1">
      <alignment horizontal="center" vertical="center"/>
      <protection hidden="1"/>
    </xf>
    <xf numFmtId="0" fontId="43" fillId="0" borderId="10" xfId="50" applyFont="1" applyBorder="1" applyAlignment="1" applyProtection="1">
      <alignment horizontal="center" vertical="center" wrapText="1"/>
      <protection hidden="1"/>
    </xf>
    <xf numFmtId="0" fontId="3" fillId="0" borderId="4" xfId="50" applyFont="1" applyBorder="1" applyAlignment="1" applyProtection="1">
      <alignment horizontal="center" wrapText="1"/>
      <protection hidden="1"/>
    </xf>
    <xf numFmtId="0" fontId="5" fillId="0" borderId="31" xfId="50" applyFont="1" applyBorder="1" applyAlignment="1" applyProtection="1">
      <alignment horizontal="center" vertical="center" wrapText="1"/>
      <protection hidden="1"/>
    </xf>
    <xf numFmtId="0" fontId="5" fillId="0" borderId="10" xfId="50" applyFont="1" applyBorder="1" applyAlignment="1" applyProtection="1">
      <alignment horizontal="center" vertical="center" wrapText="1"/>
      <protection hidden="1"/>
    </xf>
    <xf numFmtId="0" fontId="5" fillId="0" borderId="54" xfId="50" applyFont="1" applyBorder="1" applyAlignment="1" applyProtection="1">
      <alignment horizontal="center" vertical="center" wrapText="1"/>
      <protection hidden="1"/>
    </xf>
    <xf numFmtId="0" fontId="43" fillId="0" borderId="12" xfId="50" applyFont="1" applyBorder="1" applyAlignment="1" applyProtection="1">
      <alignment horizontal="center" vertical="center" wrapText="1"/>
      <protection hidden="1"/>
    </xf>
    <xf numFmtId="0" fontId="43" fillId="0" borderId="60" xfId="50" applyFont="1" applyBorder="1" applyAlignment="1" applyProtection="1">
      <alignment horizontal="center" vertical="center" wrapText="1"/>
      <protection hidden="1"/>
    </xf>
    <xf numFmtId="183" fontId="3" fillId="0" borderId="12" xfId="49" applyNumberFormat="1" applyFont="1" applyFill="1" applyBorder="1" applyAlignment="1" applyProtection="1">
      <alignment horizontal="center" vertical="center"/>
      <protection hidden="1"/>
    </xf>
    <xf numFmtId="179" fontId="9" fillId="2" borderId="0" xfId="50" applyNumberFormat="1" applyFont="1" applyFill="1" applyAlignment="1" applyProtection="1">
      <alignment horizontal="center" vertical="center"/>
      <protection hidden="1"/>
    </xf>
    <xf numFmtId="0" fontId="3" fillId="0" borderId="11" xfId="50" applyFont="1" applyBorder="1" applyAlignment="1" applyProtection="1">
      <alignment horizontal="center" wrapText="1"/>
      <protection hidden="1"/>
    </xf>
    <xf numFmtId="184" fontId="3" fillId="0" borderId="12" xfId="49" applyNumberFormat="1" applyFont="1" applyFill="1" applyBorder="1" applyAlignment="1" applyProtection="1">
      <alignment horizontal="center" vertical="center"/>
      <protection hidden="1"/>
    </xf>
    <xf numFmtId="0" fontId="5" fillId="0" borderId="61" xfId="50" applyFont="1" applyBorder="1" applyAlignment="1" applyProtection="1">
      <alignment horizontal="center" vertical="center" wrapText="1"/>
      <protection hidden="1"/>
    </xf>
    <xf numFmtId="0" fontId="5" fillId="0" borderId="60" xfId="50" applyFont="1" applyBorder="1" applyAlignment="1" applyProtection="1">
      <alignment horizontal="center" vertical="center" wrapText="1"/>
      <protection hidden="1"/>
    </xf>
    <xf numFmtId="0" fontId="5" fillId="0" borderId="62" xfId="50" applyFont="1" applyBorder="1" applyAlignment="1" applyProtection="1">
      <alignment horizontal="center" vertical="center" wrapText="1"/>
      <protection hidden="1"/>
    </xf>
    <xf numFmtId="183" fontId="3" fillId="0" borderId="12" xfId="50" applyNumberFormat="1" applyFont="1" applyBorder="1" applyAlignment="1" applyProtection="1">
      <alignment horizontal="center" vertical="center" wrapText="1"/>
      <protection hidden="1"/>
    </xf>
    <xf numFmtId="183" fontId="3" fillId="3" borderId="12" xfId="50" applyNumberFormat="1" applyFont="1" applyFill="1" applyBorder="1" applyAlignment="1" applyProtection="1">
      <alignment horizontal="center" vertical="center" wrapText="1"/>
      <protection hidden="1"/>
    </xf>
    <xf numFmtId="179" fontId="3" fillId="0" borderId="32" xfId="50" applyNumberFormat="1" applyFont="1" applyBorder="1" applyAlignment="1" applyProtection="1">
      <alignment horizontal="center" vertical="center"/>
      <protection hidden="1"/>
    </xf>
    <xf numFmtId="179" fontId="3" fillId="0" borderId="4" xfId="50" applyNumberFormat="1" applyFont="1" applyBorder="1" applyAlignment="1" applyProtection="1">
      <alignment horizontal="center" vertical="center"/>
      <protection hidden="1"/>
    </xf>
    <xf numFmtId="49" fontId="3" fillId="0" borderId="8" xfId="0" applyNumberFormat="1" applyFont="1" applyBorder="1" applyAlignment="1" applyProtection="1">
      <alignment vertical="center" wrapText="1"/>
      <protection hidden="1"/>
    </xf>
    <xf numFmtId="0" fontId="3" fillId="0" borderId="8" xfId="0" applyFont="1" applyBorder="1" applyAlignment="1" applyProtection="1">
      <alignment vertical="center" wrapText="1"/>
      <protection hidden="1"/>
    </xf>
    <xf numFmtId="49" fontId="1" fillId="0" borderId="8" xfId="0" applyNumberFormat="1" applyFont="1" applyBorder="1" applyAlignment="1" applyProtection="1">
      <alignment vertical="center" wrapText="1"/>
      <protection hidden="1"/>
    </xf>
    <xf numFmtId="49" fontId="1" fillId="0" borderId="0" xfId="0" applyNumberFormat="1" applyFont="1" applyAlignment="1" applyProtection="1">
      <alignment vertical="center" wrapText="1"/>
      <protection hidden="1"/>
    </xf>
    <xf numFmtId="0" fontId="44" fillId="0" borderId="0" xfId="0" applyFont="1" applyAlignment="1">
      <alignment vertical="center"/>
    </xf>
    <xf numFmtId="179" fontId="3" fillId="0" borderId="33" xfId="50" applyNumberFormat="1" applyFont="1" applyBorder="1" applyAlignment="1" applyProtection="1">
      <alignment horizontal="center" vertical="center"/>
      <protection hidden="1"/>
    </xf>
    <xf numFmtId="49" fontId="5" fillId="0" borderId="19" xfId="50" applyNumberFormat="1" applyFont="1" applyBorder="1" applyAlignment="1" applyProtection="1">
      <alignment horizontal="center" vertical="center" wrapText="1"/>
      <protection hidden="1"/>
    </xf>
    <xf numFmtId="49" fontId="3" fillId="0" borderId="19" xfId="0" applyNumberFormat="1" applyFont="1" applyBorder="1" applyAlignment="1" applyProtection="1">
      <alignment vertical="center" wrapText="1"/>
      <protection hidden="1"/>
    </xf>
    <xf numFmtId="0" fontId="3" fillId="0" borderId="19" xfId="0" applyFont="1" applyBorder="1" applyAlignment="1" applyProtection="1">
      <alignment vertical="center" wrapText="1"/>
      <protection hidden="1"/>
    </xf>
    <xf numFmtId="49" fontId="1" fillId="0" borderId="19" xfId="0" applyNumberFormat="1" applyFont="1" applyBorder="1" applyAlignment="1" applyProtection="1">
      <alignment vertical="center" wrapText="1"/>
      <protection hidden="1"/>
    </xf>
    <xf numFmtId="0" fontId="44" fillId="0" borderId="19" xfId="0" applyFont="1" applyBorder="1" applyAlignment="1">
      <alignment vertical="center"/>
    </xf>
    <xf numFmtId="0" fontId="13" fillId="0" borderId="8" xfId="50" applyFont="1" applyBorder="1" applyAlignment="1" applyProtection="1">
      <alignment vertical="center"/>
      <protection hidden="1"/>
    </xf>
    <xf numFmtId="0" fontId="13" fillId="0" borderId="0" xfId="50" applyFont="1" applyAlignment="1" applyProtection="1">
      <alignment vertical="center"/>
      <protection hidden="1"/>
    </xf>
    <xf numFmtId="0" fontId="11" fillId="0" borderId="8" xfId="50" applyFont="1" applyBorder="1" applyAlignment="1" applyProtection="1">
      <alignment horizontal="center" vertical="center"/>
      <protection hidden="1"/>
    </xf>
    <xf numFmtId="0" fontId="11" fillId="0" borderId="0" xfId="50" applyFont="1" applyAlignment="1" applyProtection="1">
      <alignment horizontal="center" vertical="center"/>
      <protection hidden="1"/>
    </xf>
    <xf numFmtId="0" fontId="5" fillId="0" borderId="50" xfId="50" applyFont="1" applyBorder="1" applyAlignment="1" applyProtection="1">
      <alignment horizontal="center" vertical="center"/>
      <protection hidden="1"/>
    </xf>
    <xf numFmtId="0" fontId="5" fillId="0" borderId="51" xfId="50" applyFont="1" applyBorder="1" applyAlignment="1" applyProtection="1">
      <alignment horizontal="center" vertical="center"/>
      <protection hidden="1"/>
    </xf>
    <xf numFmtId="0" fontId="3" fillId="0" borderId="23" xfId="50" applyFont="1" applyBorder="1" applyAlignment="1" applyProtection="1">
      <alignment horizontal="left" vertical="center" wrapText="1"/>
      <protection hidden="1"/>
    </xf>
    <xf numFmtId="0" fontId="5" fillId="0" borderId="53" xfId="50" applyFont="1" applyBorder="1" applyAlignment="1" applyProtection="1">
      <alignment horizontal="center" vertical="center"/>
      <protection hidden="1"/>
    </xf>
    <xf numFmtId="0" fontId="5" fillId="0" borderId="11" xfId="50" applyFont="1" applyBorder="1" applyAlignment="1" applyProtection="1">
      <alignment horizontal="center" vertical="center"/>
      <protection hidden="1"/>
    </xf>
    <xf numFmtId="0" fontId="3" fillId="0" borderId="53" xfId="50" applyFont="1" applyBorder="1" applyAlignment="1" applyProtection="1">
      <alignment horizontal="center" vertical="center"/>
      <protection locked="0" hidden="1"/>
    </xf>
    <xf numFmtId="0" fontId="18" fillId="0" borderId="2" xfId="50" applyFont="1" applyBorder="1" applyAlignment="1" applyProtection="1">
      <alignment horizontal="center" vertical="center" wrapText="1"/>
      <protection hidden="1"/>
    </xf>
    <xf numFmtId="0" fontId="3" fillId="0" borderId="55" xfId="0" applyFont="1" applyBorder="1" applyAlignment="1" applyProtection="1">
      <alignment horizontal="left" vertical="center" wrapText="1"/>
      <protection hidden="1"/>
    </xf>
    <xf numFmtId="0" fontId="6" fillId="2" borderId="49" xfId="0" applyFont="1" applyFill="1" applyBorder="1" applyAlignment="1" applyProtection="1">
      <alignment horizontal="center" vertical="center"/>
      <protection hidden="1"/>
    </xf>
    <xf numFmtId="0" fontId="5" fillId="0" borderId="47"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locked="0" hidden="1"/>
    </xf>
    <xf numFmtId="0" fontId="17" fillId="0" borderId="28" xfId="0" applyFont="1" applyBorder="1" applyAlignment="1" applyProtection="1">
      <alignment horizontal="center" vertical="center"/>
      <protection locked="0" hidden="1"/>
    </xf>
    <xf numFmtId="0" fontId="17" fillId="0" borderId="59" xfId="0" applyFont="1" applyBorder="1" applyAlignment="1" applyProtection="1">
      <alignment horizontal="center" vertical="center"/>
      <protection locked="0" hidden="1"/>
    </xf>
    <xf numFmtId="0" fontId="3" fillId="0" borderId="63" xfId="0" applyFont="1" applyBorder="1" applyAlignment="1" applyProtection="1">
      <alignment horizontal="center" vertical="center"/>
      <protection locked="0" hidden="1"/>
    </xf>
    <xf numFmtId="0" fontId="3" fillId="0" borderId="64" xfId="0" applyFont="1" applyBorder="1" applyAlignment="1" applyProtection="1">
      <alignment horizontal="center" vertical="center"/>
      <protection locked="0" hidden="1"/>
    </xf>
    <xf numFmtId="0" fontId="6" fillId="2" borderId="19" xfId="50" applyFont="1" applyFill="1" applyBorder="1" applyAlignment="1" applyProtection="1">
      <alignment horizontal="center" vertical="center"/>
      <protection hidden="1"/>
    </xf>
    <xf numFmtId="58" fontId="6" fillId="0" borderId="0" xfId="50" applyNumberFormat="1" applyFont="1" applyAlignment="1" applyProtection="1">
      <alignment vertical="center"/>
      <protection hidden="1"/>
    </xf>
    <xf numFmtId="58" fontId="19" fillId="0" borderId="0" xfId="0" applyNumberFormat="1" applyFont="1" applyAlignment="1" applyProtection="1">
      <alignment vertical="center"/>
      <protection hidden="1"/>
    </xf>
    <xf numFmtId="0" fontId="19" fillId="0" borderId="19" xfId="0" applyFont="1" applyBorder="1" applyAlignment="1" applyProtection="1">
      <alignment vertical="center"/>
      <protection hidden="1"/>
    </xf>
    <xf numFmtId="0" fontId="11" fillId="2" borderId="19" xfId="50" applyFont="1" applyFill="1" applyBorder="1" applyAlignment="1" applyProtection="1">
      <alignment horizontal="center" vertical="center"/>
      <protection hidden="1"/>
    </xf>
    <xf numFmtId="0" fontId="3" fillId="0" borderId="28" xfId="50" applyFont="1" applyBorder="1" applyAlignment="1" applyProtection="1">
      <alignment horizontal="center" vertical="center" wrapText="1"/>
      <protection locked="0" hidden="1"/>
    </xf>
    <xf numFmtId="0" fontId="3" fillId="0" borderId="59" xfId="50" applyFont="1" applyBorder="1" applyAlignment="1" applyProtection="1">
      <alignment horizontal="center" vertical="center" wrapText="1"/>
      <protection locked="0" hidden="1"/>
    </xf>
    <xf numFmtId="0" fontId="18" fillId="0" borderId="28" xfId="50" applyFont="1" applyBorder="1" applyAlignment="1" applyProtection="1">
      <alignment horizontal="center" vertical="center" wrapText="1"/>
      <protection hidden="1"/>
    </xf>
    <xf numFmtId="0" fontId="5" fillId="0" borderId="54" xfId="50" applyFont="1" applyBorder="1" applyAlignment="1" applyProtection="1">
      <alignment horizontal="center" vertical="center"/>
      <protection hidden="1"/>
    </xf>
    <xf numFmtId="183" fontId="3" fillId="0" borderId="12" xfId="49" applyNumberFormat="1" applyFont="1" applyFill="1" applyBorder="1" applyAlignment="1" applyProtection="1">
      <alignment horizontal="center" vertical="center" wrapText="1"/>
      <protection hidden="1"/>
    </xf>
    <xf numFmtId="183" fontId="3" fillId="0" borderId="23" xfId="49" applyNumberFormat="1" applyFont="1" applyFill="1" applyBorder="1" applyAlignment="1" applyProtection="1">
      <alignment horizontal="center" vertical="center"/>
      <protection hidden="1"/>
    </xf>
    <xf numFmtId="183" fontId="3" fillId="0" borderId="23" xfId="49" applyNumberFormat="1" applyFont="1" applyFill="1" applyBorder="1" applyAlignment="1" applyProtection="1">
      <alignment horizontal="center" vertical="center" wrapText="1"/>
      <protection hidden="1"/>
    </xf>
    <xf numFmtId="0" fontId="5" fillId="0" borderId="4" xfId="50" applyFont="1" applyBorder="1" applyAlignment="1" applyProtection="1">
      <alignment horizontal="center" vertical="center"/>
      <protection hidden="1"/>
    </xf>
    <xf numFmtId="183" fontId="3" fillId="0" borderId="4" xfId="49" applyNumberFormat="1" applyFont="1" applyFill="1" applyBorder="1" applyAlignment="1" applyProtection="1">
      <alignment horizontal="center" vertical="center"/>
      <protection hidden="1"/>
    </xf>
    <xf numFmtId="183" fontId="3" fillId="0" borderId="11" xfId="49" applyNumberFormat="1" applyFont="1" applyFill="1" applyBorder="1" applyAlignment="1" applyProtection="1">
      <alignment horizontal="center" vertical="center"/>
      <protection hidden="1"/>
    </xf>
    <xf numFmtId="183" fontId="3" fillId="0" borderId="31" xfId="49" applyNumberFormat="1" applyFont="1" applyFill="1" applyBorder="1" applyAlignment="1" applyProtection="1">
      <alignment horizontal="center" vertical="center"/>
      <protection hidden="1"/>
    </xf>
    <xf numFmtId="183" fontId="3" fillId="0" borderId="61" xfId="49" applyNumberFormat="1" applyFont="1" applyFill="1" applyBorder="1" applyAlignment="1" applyProtection="1">
      <alignment horizontal="center" vertical="center"/>
      <protection hidden="1"/>
    </xf>
    <xf numFmtId="0" fontId="17" fillId="0" borderId="29" xfId="50" applyFont="1" applyBorder="1" applyAlignment="1" applyProtection="1">
      <alignment horizontal="center" vertical="center" textRotation="180"/>
      <protection hidden="1"/>
    </xf>
    <xf numFmtId="0" fontId="17" fillId="0" borderId="30" xfId="50" applyFont="1" applyBorder="1" applyAlignment="1" applyProtection="1">
      <alignment horizontal="center" vertical="center" textRotation="180"/>
      <protection hidden="1"/>
    </xf>
    <xf numFmtId="178" fontId="3" fillId="0" borderId="0" xfId="50" applyNumberFormat="1" applyFont="1" applyProtection="1">
      <protection hidden="1"/>
    </xf>
    <xf numFmtId="0" fontId="21" fillId="0" borderId="6" xfId="50" applyFont="1" applyBorder="1" applyAlignment="1" applyProtection="1">
      <alignment horizontal="center" vertical="center" wrapText="1"/>
      <protection hidden="1"/>
    </xf>
    <xf numFmtId="0" fontId="21" fillId="0" borderId="7" xfId="50" applyFont="1" applyBorder="1" applyAlignment="1" applyProtection="1">
      <alignment horizontal="center" vertical="center" wrapText="1"/>
      <protection hidden="1"/>
    </xf>
    <xf numFmtId="0" fontId="21" fillId="0" borderId="8" xfId="50" applyFont="1" applyBorder="1" applyAlignment="1" applyProtection="1">
      <alignment horizontal="center" vertical="center" wrapText="1"/>
      <protection hidden="1"/>
    </xf>
    <xf numFmtId="0" fontId="38" fillId="0" borderId="15" xfId="50" applyFont="1" applyBorder="1" applyAlignment="1" applyProtection="1">
      <alignment horizontal="center" vertical="center"/>
      <protection hidden="1"/>
    </xf>
    <xf numFmtId="0" fontId="38" fillId="0" borderId="16" xfId="50" applyFont="1" applyBorder="1" applyAlignment="1" applyProtection="1">
      <alignment horizontal="center" vertical="center"/>
      <protection hidden="1"/>
    </xf>
    <xf numFmtId="0" fontId="38" fillId="0" borderId="8" xfId="50" applyFont="1" applyBorder="1" applyAlignment="1" applyProtection="1">
      <alignment horizontal="center" vertical="center"/>
      <protection hidden="1"/>
    </xf>
    <xf numFmtId="0" fontId="38" fillId="0" borderId="0" xfId="50" applyFont="1" applyAlignment="1" applyProtection="1">
      <alignment horizontal="center" vertical="center"/>
      <protection hidden="1"/>
    </xf>
    <xf numFmtId="49" fontId="3" fillId="0" borderId="8" xfId="50" applyNumberFormat="1" applyFont="1" applyBorder="1" applyAlignment="1" applyProtection="1">
      <alignment horizontal="left" vertical="center" wrapText="1"/>
      <protection hidden="1"/>
    </xf>
    <xf numFmtId="49" fontId="3" fillId="0" borderId="0" xfId="50" applyNumberFormat="1" applyFont="1" applyAlignment="1" applyProtection="1">
      <alignment horizontal="left" vertical="center" wrapText="1"/>
      <protection hidden="1"/>
    </xf>
    <xf numFmtId="49" fontId="5" fillId="0" borderId="8" xfId="50" applyNumberFormat="1" applyFont="1" applyBorder="1" applyAlignment="1" applyProtection="1">
      <alignment horizontal="left" vertical="center" wrapText="1"/>
      <protection hidden="1"/>
    </xf>
    <xf numFmtId="49" fontId="5" fillId="0" borderId="0" xfId="50" applyNumberFormat="1" applyFont="1" applyAlignment="1" applyProtection="1">
      <alignment horizontal="left" vertical="center" wrapText="1"/>
      <protection hidden="1"/>
    </xf>
    <xf numFmtId="49" fontId="3" fillId="0" borderId="8" xfId="50" applyNumberFormat="1" applyFont="1" applyBorder="1" applyAlignment="1" applyProtection="1">
      <alignment horizontal="left" vertical="center" wrapText="1" shrinkToFit="1"/>
      <protection hidden="1"/>
    </xf>
    <xf numFmtId="49" fontId="3" fillId="0" borderId="0" xfId="50" applyNumberFormat="1" applyFont="1" applyAlignment="1" applyProtection="1">
      <alignment horizontal="left" vertical="center" wrapText="1" shrinkToFit="1"/>
      <protection hidden="1"/>
    </xf>
    <xf numFmtId="49" fontId="45" fillId="2" borderId="8" xfId="50" applyNumberFormat="1" applyFont="1" applyFill="1" applyBorder="1" applyAlignment="1" applyProtection="1">
      <alignment horizontal="justify" vertical="top" wrapText="1" shrinkToFit="1"/>
      <protection hidden="1"/>
    </xf>
    <xf numFmtId="49" fontId="45" fillId="2" borderId="0" xfId="50" applyNumberFormat="1" applyFont="1" applyFill="1" applyAlignment="1" applyProtection="1">
      <alignment horizontal="justify" vertical="top" wrapText="1" shrinkToFit="1"/>
      <protection hidden="1"/>
    </xf>
    <xf numFmtId="49" fontId="3" fillId="0" borderId="8" xfId="50" applyNumberFormat="1" applyFont="1" applyBorder="1" applyAlignment="1" applyProtection="1">
      <alignment horizontal="left" vertical="top" wrapText="1" shrinkToFit="1"/>
      <protection hidden="1"/>
    </xf>
    <xf numFmtId="49" fontId="3" fillId="0" borderId="0" xfId="50" applyNumberFormat="1" applyFont="1" applyAlignment="1" applyProtection="1">
      <alignment horizontal="left" vertical="top" wrapText="1" shrinkToFit="1"/>
      <protection hidden="1"/>
    </xf>
    <xf numFmtId="0" fontId="46" fillId="4" borderId="0" xfId="50" applyFont="1" applyFill="1" applyAlignment="1" applyProtection="1">
      <alignment horizontal="right" wrapText="1"/>
      <protection hidden="1"/>
    </xf>
    <xf numFmtId="0" fontId="1" fillId="4" borderId="0" xfId="50" applyFill="1" applyProtection="1">
      <protection hidden="1"/>
    </xf>
    <xf numFmtId="0" fontId="47" fillId="4" borderId="0" xfId="50" applyFont="1" applyFill="1" applyAlignment="1" applyProtection="1">
      <alignment wrapText="1"/>
      <protection hidden="1"/>
    </xf>
    <xf numFmtId="183" fontId="3" fillId="0" borderId="33" xfId="49" applyNumberFormat="1" applyFont="1" applyFill="1" applyBorder="1" applyAlignment="1" applyProtection="1">
      <alignment horizontal="center" vertical="center"/>
      <protection hidden="1"/>
    </xf>
    <xf numFmtId="183" fontId="3" fillId="0" borderId="65" xfId="49" applyNumberFormat="1" applyFont="1" applyFill="1" applyBorder="1" applyAlignment="1" applyProtection="1">
      <alignment horizontal="center" vertical="center"/>
      <protection hidden="1"/>
    </xf>
    <xf numFmtId="185" fontId="11" fillId="5" borderId="24" xfId="49" applyNumberFormat="1" applyFont="1" applyFill="1" applyBorder="1" applyAlignment="1" applyProtection="1">
      <alignment horizontal="center" vertical="center" wrapText="1"/>
      <protection hidden="1"/>
    </xf>
    <xf numFmtId="185" fontId="11" fillId="5" borderId="25" xfId="49" applyNumberFormat="1" applyFont="1" applyFill="1" applyBorder="1" applyAlignment="1" applyProtection="1">
      <alignment horizontal="center" vertical="center" wrapText="1"/>
      <protection hidden="1"/>
    </xf>
    <xf numFmtId="182" fontId="21" fillId="0" borderId="32" xfId="50" applyNumberFormat="1" applyFont="1" applyBorder="1" applyAlignment="1" applyProtection="1">
      <alignment vertical="center" wrapText="1"/>
      <protection hidden="1"/>
    </xf>
    <xf numFmtId="185" fontId="11" fillId="5" borderId="3" xfId="49" applyNumberFormat="1" applyFont="1" applyFill="1" applyBorder="1" applyAlignment="1" applyProtection="1">
      <alignment horizontal="center" vertical="center" wrapText="1"/>
      <protection hidden="1"/>
    </xf>
    <xf numFmtId="185" fontId="11" fillId="5" borderId="12" xfId="49" applyNumberFormat="1" applyFont="1" applyFill="1" applyBorder="1" applyAlignment="1" applyProtection="1">
      <alignment horizontal="center" vertical="center" wrapText="1"/>
      <protection hidden="1"/>
    </xf>
    <xf numFmtId="182" fontId="21" fillId="0" borderId="4" xfId="50" applyNumberFormat="1" applyFont="1" applyBorder="1" applyAlignment="1" applyProtection="1">
      <alignment vertical="center" wrapText="1"/>
      <protection hidden="1"/>
    </xf>
    <xf numFmtId="185" fontId="11" fillId="5" borderId="26" xfId="49" applyNumberFormat="1" applyFont="1" applyFill="1" applyBorder="1" applyAlignment="1" applyProtection="1">
      <alignment horizontal="center" vertical="center" wrapText="1"/>
      <protection hidden="1"/>
    </xf>
    <xf numFmtId="185" fontId="11" fillId="5" borderId="27" xfId="49" applyNumberFormat="1" applyFont="1" applyFill="1" applyBorder="1" applyAlignment="1" applyProtection="1">
      <alignment horizontal="center" vertical="center" wrapText="1"/>
      <protection hidden="1"/>
    </xf>
    <xf numFmtId="182" fontId="21" fillId="0" borderId="33" xfId="50" applyNumberFormat="1" applyFont="1" applyBorder="1" applyAlignment="1" applyProtection="1">
      <alignment vertical="center" wrapText="1"/>
      <protection hidden="1"/>
    </xf>
    <xf numFmtId="185" fontId="11" fillId="0" borderId="0" xfId="49" applyNumberFormat="1" applyFont="1" applyFill="1" applyBorder="1" applyAlignment="1" applyProtection="1">
      <alignment horizontal="center" vertical="center" wrapText="1"/>
      <protection hidden="1"/>
    </xf>
    <xf numFmtId="182" fontId="21" fillId="0" borderId="0" xfId="50" applyNumberFormat="1" applyFont="1" applyAlignment="1" applyProtection="1">
      <alignment vertical="center" wrapText="1"/>
      <protection hidden="1"/>
    </xf>
    <xf numFmtId="49" fontId="45" fillId="2" borderId="19" xfId="50" applyNumberFormat="1" applyFont="1" applyFill="1" applyBorder="1" applyAlignment="1" applyProtection="1">
      <alignment horizontal="justify" vertical="top" wrapText="1" shrinkToFit="1"/>
      <protection hidden="1"/>
    </xf>
    <xf numFmtId="0" fontId="17" fillId="0" borderId="34" xfId="50" applyFont="1" applyBorder="1" applyAlignment="1" applyProtection="1">
      <alignment horizontal="center" vertical="center" textRotation="180"/>
      <protection hidden="1"/>
    </xf>
    <xf numFmtId="0" fontId="4" fillId="2" borderId="15" xfId="50" applyFont="1" applyFill="1" applyBorder="1" applyAlignment="1" applyProtection="1">
      <alignment horizontal="center" vertical="center" wrapText="1"/>
      <protection hidden="1"/>
    </xf>
    <xf numFmtId="0" fontId="4" fillId="2" borderId="16" xfId="50" applyFont="1" applyFill="1" applyBorder="1" applyAlignment="1" applyProtection="1">
      <alignment horizontal="center" vertical="center" wrapText="1"/>
      <protection hidden="1"/>
    </xf>
    <xf numFmtId="0" fontId="5" fillId="0" borderId="16" xfId="50" applyFont="1" applyBorder="1" applyAlignment="1" applyProtection="1">
      <alignment horizontal="left" vertical="center"/>
      <protection hidden="1"/>
    </xf>
    <xf numFmtId="0" fontId="5" fillId="0" borderId="16" xfId="50" applyFont="1" applyBorder="1" applyAlignment="1" applyProtection="1">
      <alignment vertical="center"/>
      <protection hidden="1"/>
    </xf>
    <xf numFmtId="0" fontId="6" fillId="2" borderId="66" xfId="50" applyFont="1" applyFill="1" applyBorder="1" applyAlignment="1" applyProtection="1">
      <alignment horizontal="center" vertical="center"/>
      <protection hidden="1"/>
    </xf>
    <xf numFmtId="0" fontId="6" fillId="2" borderId="67" xfId="50" applyFont="1" applyFill="1" applyBorder="1" applyAlignment="1" applyProtection="1">
      <alignment horizontal="center" vertical="center"/>
      <protection hidden="1"/>
    </xf>
    <xf numFmtId="0" fontId="48" fillId="2" borderId="53" xfId="50" applyFont="1" applyFill="1" applyBorder="1" applyAlignment="1" applyProtection="1">
      <alignment horizontal="center" vertical="center" wrapText="1"/>
      <protection hidden="1"/>
    </xf>
    <xf numFmtId="0" fontId="48" fillId="2" borderId="5" xfId="50" applyFont="1" applyFill="1" applyBorder="1" applyAlignment="1" applyProtection="1">
      <alignment horizontal="center" vertical="center" wrapText="1"/>
      <protection hidden="1"/>
    </xf>
    <xf numFmtId="49" fontId="48" fillId="5" borderId="53" xfId="50" applyNumberFormat="1" applyFont="1" applyFill="1" applyBorder="1" applyAlignment="1" applyProtection="1">
      <alignment horizontal="center" vertical="center" wrapText="1"/>
      <protection hidden="1"/>
    </xf>
    <xf numFmtId="49" fontId="48" fillId="5" borderId="5" xfId="50" applyNumberFormat="1" applyFont="1" applyFill="1" applyBorder="1" applyAlignment="1" applyProtection="1">
      <alignment horizontal="center" vertical="center" wrapText="1"/>
      <protection hidden="1"/>
    </xf>
    <xf numFmtId="0" fontId="9" fillId="3" borderId="8" xfId="50" applyFont="1" applyFill="1" applyBorder="1" applyAlignment="1" applyProtection="1">
      <alignment horizontal="left" vertical="center" wrapText="1"/>
      <protection hidden="1"/>
    </xf>
    <xf numFmtId="0" fontId="9" fillId="3" borderId="0" xfId="50" applyFont="1" applyFill="1" applyAlignment="1" applyProtection="1">
      <alignment horizontal="left" vertical="center" wrapText="1"/>
      <protection hidden="1"/>
    </xf>
    <xf numFmtId="0" fontId="9" fillId="3" borderId="0" xfId="50" applyFont="1" applyFill="1" applyAlignment="1" applyProtection="1">
      <alignment horizontal="left"/>
      <protection hidden="1"/>
    </xf>
    <xf numFmtId="0" fontId="49" fillId="3" borderId="8" xfId="50" applyFont="1" applyFill="1" applyBorder="1" applyAlignment="1" applyProtection="1">
      <alignment horizontal="left" vertical="center" wrapText="1"/>
      <protection hidden="1"/>
    </xf>
    <xf numFmtId="0" fontId="49" fillId="3" borderId="0" xfId="50" applyFont="1" applyFill="1" applyAlignment="1" applyProtection="1">
      <alignment horizontal="left" vertical="center" wrapText="1"/>
      <protection hidden="1"/>
    </xf>
    <xf numFmtId="0" fontId="21" fillId="3" borderId="8" xfId="50" applyFont="1" applyFill="1" applyBorder="1" applyAlignment="1" applyProtection="1">
      <alignment horizontal="left" vertical="center" wrapText="1"/>
      <protection hidden="1"/>
    </xf>
    <xf numFmtId="0" fontId="21" fillId="3" borderId="0" xfId="50" applyFont="1" applyFill="1" applyAlignment="1" applyProtection="1">
      <alignment horizontal="left" vertical="center" wrapText="1"/>
      <protection hidden="1"/>
    </xf>
    <xf numFmtId="0" fontId="50" fillId="0" borderId="8" xfId="50" applyFont="1" applyBorder="1" applyAlignment="1" applyProtection="1">
      <alignment vertical="center" wrapText="1"/>
      <protection hidden="1"/>
    </xf>
    <xf numFmtId="0" fontId="50" fillId="0" borderId="0" xfId="50" applyFont="1" applyAlignment="1" applyProtection="1">
      <alignment vertical="center" wrapText="1"/>
      <protection hidden="1"/>
    </xf>
    <xf numFmtId="0" fontId="51" fillId="3" borderId="8" xfId="50" applyFont="1" applyFill="1" applyBorder="1" applyAlignment="1" applyProtection="1">
      <alignment horizontal="center" vertical="center" wrapText="1"/>
      <protection hidden="1"/>
    </xf>
    <xf numFmtId="0" fontId="51" fillId="3" borderId="0" xfId="50" applyFont="1" applyFill="1" applyAlignment="1" applyProtection="1">
      <alignment horizontal="center" vertical="center" wrapText="1"/>
      <protection hidden="1"/>
    </xf>
    <xf numFmtId="0" fontId="52" fillId="2" borderId="5" xfId="50" applyFont="1" applyFill="1" applyBorder="1" applyAlignment="1" applyProtection="1">
      <alignment vertical="center" wrapText="1"/>
      <protection hidden="1"/>
    </xf>
    <xf numFmtId="49" fontId="48" fillId="5" borderId="11" xfId="50" applyNumberFormat="1" applyFont="1" applyFill="1" applyBorder="1" applyAlignment="1" applyProtection="1">
      <alignment horizontal="center" vertical="center" wrapText="1"/>
      <protection hidden="1"/>
    </xf>
    <xf numFmtId="49" fontId="48" fillId="5" borderId="4" xfId="50" applyNumberFormat="1" applyFont="1" applyFill="1" applyBorder="1" applyAlignment="1" applyProtection="1">
      <alignment horizontal="center" vertical="center" wrapText="1"/>
      <protection hidden="1"/>
    </xf>
    <xf numFmtId="0" fontId="5" fillId="3" borderId="23" xfId="50" applyFont="1" applyFill="1" applyBorder="1" applyAlignment="1" applyProtection="1">
      <alignment horizontal="center" vertical="center" wrapText="1"/>
      <protection hidden="1"/>
    </xf>
    <xf numFmtId="0" fontId="5" fillId="3" borderId="4" xfId="50" applyFont="1" applyFill="1" applyBorder="1" applyAlignment="1" applyProtection="1">
      <alignment horizontal="center" vertical="center" wrapText="1"/>
      <protection hidden="1"/>
    </xf>
    <xf numFmtId="0" fontId="5" fillId="3" borderId="5" xfId="50" applyFont="1" applyFill="1" applyBorder="1" applyAlignment="1" applyProtection="1">
      <alignment horizontal="center" vertical="center" wrapText="1"/>
      <protection hidden="1"/>
    </xf>
    <xf numFmtId="0" fontId="3" fillId="0" borderId="12" xfId="50" applyFont="1" applyBorder="1" applyAlignment="1" applyProtection="1">
      <alignment horizontal="center" vertical="center"/>
      <protection hidden="1"/>
    </xf>
    <xf numFmtId="0" fontId="5" fillId="0" borderId="16" xfId="50" applyFont="1" applyBorder="1" applyAlignment="1" applyProtection="1">
      <alignment horizontal="right" vertical="center"/>
      <protection hidden="1"/>
    </xf>
    <xf numFmtId="58" fontId="3" fillId="0" borderId="16" xfId="50" applyNumberFormat="1" applyFont="1" applyBorder="1" applyAlignment="1" applyProtection="1">
      <alignment horizontal="left" vertical="center"/>
      <protection hidden="1"/>
    </xf>
    <xf numFmtId="0" fontId="5" fillId="0" borderId="21" xfId="50" applyFont="1" applyBorder="1" applyAlignment="1" applyProtection="1">
      <alignment horizontal="center" vertical="center"/>
      <protection hidden="1"/>
    </xf>
    <xf numFmtId="0" fontId="5" fillId="3" borderId="11" xfId="50" applyFont="1" applyFill="1" applyBorder="1" applyAlignment="1" applyProtection="1">
      <alignment horizontal="center" vertical="center" wrapText="1"/>
      <protection hidden="1"/>
    </xf>
    <xf numFmtId="178" fontId="5" fillId="3" borderId="12" xfId="49" applyFont="1" applyFill="1" applyBorder="1" applyAlignment="1" applyProtection="1">
      <alignment horizontal="center" vertical="center" wrapText="1"/>
      <protection hidden="1"/>
    </xf>
    <xf numFmtId="178" fontId="3" fillId="0" borderId="12" xfId="49" applyFont="1" applyFill="1" applyBorder="1" applyAlignment="1" applyProtection="1">
      <alignment horizontal="center" vertical="center" wrapText="1"/>
      <protection hidden="1"/>
    </xf>
    <xf numFmtId="0" fontId="3" fillId="0" borderId="68" xfId="50" applyFont="1" applyBorder="1" applyAlignment="1" applyProtection="1">
      <alignment horizontal="right" wrapText="1"/>
      <protection hidden="1"/>
    </xf>
    <xf numFmtId="0" fontId="3" fillId="0" borderId="57" xfId="50" applyFont="1" applyBorder="1" applyAlignment="1" applyProtection="1">
      <alignment horizontal="right" wrapText="1"/>
      <protection hidden="1"/>
    </xf>
    <xf numFmtId="0" fontId="3" fillId="0" borderId="58" xfId="50" applyFont="1" applyBorder="1" applyAlignment="1" applyProtection="1">
      <alignment horizontal="right" wrapText="1"/>
      <protection hidden="1"/>
    </xf>
    <xf numFmtId="0" fontId="9" fillId="3" borderId="60" xfId="50" applyFont="1" applyFill="1" applyBorder="1" applyAlignment="1" applyProtection="1">
      <alignment horizontal="left"/>
      <protection hidden="1"/>
    </xf>
    <xf numFmtId="0" fontId="3" fillId="0" borderId="53" xfId="50" applyFont="1" applyBorder="1" applyAlignment="1" applyProtection="1">
      <alignment horizontal="right" wrapText="1"/>
      <protection hidden="1"/>
    </xf>
    <xf numFmtId="0" fontId="3" fillId="0" borderId="5" xfId="50" applyFont="1" applyBorder="1" applyAlignment="1" applyProtection="1">
      <alignment horizontal="right" wrapText="1"/>
      <protection hidden="1"/>
    </xf>
    <xf numFmtId="0" fontId="3" fillId="0" borderId="11" xfId="50" applyFont="1" applyBorder="1" applyAlignment="1" applyProtection="1">
      <alignment horizontal="right" wrapText="1"/>
      <protection hidden="1"/>
    </xf>
    <xf numFmtId="0" fontId="49" fillId="3" borderId="19" xfId="50" applyFont="1" applyFill="1" applyBorder="1" applyAlignment="1" applyProtection="1">
      <alignment horizontal="left" vertical="center" wrapText="1"/>
      <protection hidden="1"/>
    </xf>
    <xf numFmtId="0" fontId="5" fillId="0" borderId="69" xfId="50" applyFont="1" applyBorder="1" applyAlignment="1" applyProtection="1">
      <alignment horizontal="right" wrapText="1"/>
      <protection hidden="1"/>
    </xf>
    <xf numFmtId="0" fontId="5" fillId="0" borderId="70" xfId="50" applyFont="1" applyBorder="1" applyAlignment="1" applyProtection="1">
      <alignment horizontal="right" wrapText="1"/>
      <protection hidden="1"/>
    </xf>
    <xf numFmtId="0" fontId="5" fillId="0" borderId="65" xfId="50" applyFont="1" applyBorder="1" applyAlignment="1" applyProtection="1">
      <alignment horizontal="right" wrapText="1"/>
      <protection hidden="1"/>
    </xf>
    <xf numFmtId="0" fontId="3" fillId="3" borderId="0" xfId="50" applyFont="1" applyFill="1" applyAlignment="1" applyProtection="1">
      <alignment horizontal="center" wrapText="1"/>
      <protection hidden="1"/>
    </xf>
    <xf numFmtId="0" fontId="5" fillId="0" borderId="0" xfId="50" applyFont="1" applyAlignment="1" applyProtection="1">
      <alignment horizontal="center" wrapText="1"/>
      <protection hidden="1"/>
    </xf>
    <xf numFmtId="178" fontId="5" fillId="0" borderId="0" xfId="49" applyFont="1" applyBorder="1" applyAlignment="1" applyProtection="1">
      <alignment horizontal="center"/>
      <protection hidden="1"/>
    </xf>
    <xf numFmtId="0" fontId="4" fillId="2" borderId="47" xfId="50" applyFont="1" applyFill="1" applyBorder="1" applyAlignment="1" applyProtection="1">
      <alignment horizontal="center" vertical="center" wrapText="1"/>
      <protection hidden="1"/>
    </xf>
    <xf numFmtId="0" fontId="5" fillId="0" borderId="16" xfId="50" applyFont="1" applyBorder="1" applyAlignment="1" applyProtection="1">
      <alignment vertical="center" wrapText="1"/>
      <protection hidden="1"/>
    </xf>
    <xf numFmtId="0" fontId="53" fillId="0" borderId="29" xfId="50" applyFont="1" applyBorder="1" applyAlignment="1" applyProtection="1">
      <alignment horizontal="center" vertical="center" textRotation="180"/>
      <protection hidden="1"/>
    </xf>
    <xf numFmtId="0" fontId="6" fillId="2" borderId="71" xfId="50" applyFont="1" applyFill="1" applyBorder="1" applyAlignment="1" applyProtection="1">
      <alignment horizontal="center" vertical="center"/>
      <protection hidden="1"/>
    </xf>
    <xf numFmtId="0" fontId="53" fillId="0" borderId="30" xfId="50" applyFont="1" applyBorder="1" applyAlignment="1" applyProtection="1">
      <alignment horizontal="center" vertical="center" textRotation="180"/>
      <protection hidden="1"/>
    </xf>
    <xf numFmtId="0" fontId="5" fillId="0" borderId="20" xfId="50" applyFont="1" applyBorder="1" applyAlignment="1" applyProtection="1">
      <alignment horizontal="center" vertical="center"/>
      <protection hidden="1"/>
    </xf>
    <xf numFmtId="178" fontId="3" fillId="0" borderId="32" xfId="49" applyFont="1" applyBorder="1" applyAlignment="1" applyProtection="1">
      <alignment horizontal="center"/>
      <protection hidden="1"/>
    </xf>
    <xf numFmtId="178" fontId="3" fillId="0" borderId="4" xfId="49" applyFont="1" applyBorder="1" applyAlignment="1" applyProtection="1">
      <alignment horizontal="center"/>
      <protection hidden="1"/>
    </xf>
    <xf numFmtId="178" fontId="5" fillId="0" borderId="33" xfId="49" applyFont="1" applyBorder="1" applyAlignment="1" applyProtection="1">
      <alignment horizontal="center"/>
      <protection hidden="1"/>
    </xf>
    <xf numFmtId="0" fontId="53" fillId="0" borderId="34" xfId="50" applyFont="1" applyBorder="1" applyAlignment="1" applyProtection="1">
      <alignment horizontal="center" vertical="center" textRotation="180"/>
      <protection hidden="1"/>
    </xf>
    <xf numFmtId="0" fontId="5" fillId="0" borderId="5" xfId="0" applyFont="1" applyBorder="1" applyAlignment="1" applyProtection="1">
      <alignment horizontal="left" vertical="center"/>
      <protection hidden="1"/>
    </xf>
    <xf numFmtId="0" fontId="3" fillId="0" borderId="7" xfId="0" applyFont="1" applyBorder="1" applyAlignment="1" applyProtection="1">
      <alignment horizontal="left" vertical="center"/>
      <protection hidden="1"/>
    </xf>
    <xf numFmtId="0" fontId="3" fillId="0" borderId="14" xfId="0" applyFont="1" applyBorder="1" applyAlignment="1" applyProtection="1">
      <alignment horizontal="left" vertical="center"/>
      <protection hidden="1"/>
    </xf>
    <xf numFmtId="0" fontId="8" fillId="0" borderId="0" xfId="0" applyFont="1" applyAlignment="1" applyProtection="1">
      <alignment horizontal="left" vertical="center"/>
      <protection hidden="1"/>
    </xf>
    <xf numFmtId="49" fontId="5" fillId="0" borderId="0" xfId="0" applyNumberFormat="1" applyFont="1" applyProtection="1">
      <protection hidden="1"/>
    </xf>
    <xf numFmtId="49" fontId="9" fillId="0" borderId="11" xfId="0" applyNumberFormat="1" applyFont="1" applyBorder="1" applyAlignment="1" applyProtection="1">
      <alignment horizontal="center" vertical="center" wrapText="1"/>
      <protection hidden="1"/>
    </xf>
    <xf numFmtId="49" fontId="3" fillId="0" borderId="8" xfId="0" applyNumberFormat="1" applyFont="1" applyBorder="1" applyProtection="1">
      <protection hidden="1"/>
    </xf>
    <xf numFmtId="0" fontId="48" fillId="2" borderId="53" xfId="0" applyFont="1" applyFill="1" applyBorder="1" applyAlignment="1" applyProtection="1">
      <alignment horizontal="center" vertical="center" wrapText="1"/>
      <protection hidden="1"/>
    </xf>
    <xf numFmtId="0" fontId="48" fillId="2" borderId="5" xfId="0" applyFont="1" applyFill="1" applyBorder="1" applyAlignment="1" applyProtection="1">
      <alignment horizontal="center" vertical="center" wrapText="1"/>
      <protection hidden="1"/>
    </xf>
    <xf numFmtId="49" fontId="48" fillId="5" borderId="53" xfId="0" applyNumberFormat="1" applyFont="1" applyFill="1" applyBorder="1" applyAlignment="1" applyProtection="1">
      <alignment horizontal="center" vertical="center" wrapText="1"/>
      <protection hidden="1"/>
    </xf>
    <xf numFmtId="49" fontId="48" fillId="5" borderId="5" xfId="0" applyNumberFormat="1" applyFont="1" applyFill="1" applyBorder="1" applyAlignment="1" applyProtection="1">
      <alignment horizontal="center" vertical="center" wrapText="1"/>
      <protection hidden="1"/>
    </xf>
    <xf numFmtId="16" fontId="5" fillId="0" borderId="3" xfId="0" applyNumberFormat="1" applyFont="1" applyBorder="1" applyAlignment="1" applyProtection="1">
      <alignment horizontal="center" vertical="center" wrapText="1"/>
      <protection hidden="1"/>
    </xf>
    <xf numFmtId="16" fontId="5" fillId="0" borderId="11" xfId="0" applyNumberFormat="1" applyFont="1" applyBorder="1" applyAlignment="1" applyProtection="1">
      <alignment horizontal="center" vertical="center" wrapText="1"/>
      <protection hidden="1"/>
    </xf>
    <xf numFmtId="16" fontId="5" fillId="0" borderId="12" xfId="0" applyNumberFormat="1" applyFont="1" applyBorder="1" applyAlignment="1" applyProtection="1">
      <alignment horizontal="center" vertical="center" wrapText="1"/>
      <protection hidden="1"/>
    </xf>
    <xf numFmtId="0" fontId="3" fillId="3" borderId="3" xfId="0" applyFont="1" applyFill="1" applyBorder="1" applyAlignment="1" applyProtection="1">
      <alignment horizontal="center" vertical="center"/>
      <protection locked="0" hidden="1"/>
    </xf>
    <xf numFmtId="0" fontId="3" fillId="3" borderId="11" xfId="0" applyFont="1" applyFill="1" applyBorder="1" applyAlignment="1" applyProtection="1">
      <alignment horizontal="center" vertical="center"/>
      <protection locked="0" hidden="1"/>
    </xf>
    <xf numFmtId="0" fontId="3" fillId="3" borderId="12" xfId="0" applyFont="1" applyFill="1" applyBorder="1" applyAlignment="1" applyProtection="1">
      <alignment horizontal="center" vertical="center"/>
      <protection locked="0" hidden="1"/>
    </xf>
    <xf numFmtId="0" fontId="9" fillId="3" borderId="8" xfId="0" applyFont="1" applyFill="1" applyBorder="1" applyAlignment="1" applyProtection="1">
      <alignment horizontal="left" vertical="center" wrapText="1"/>
      <protection hidden="1"/>
    </xf>
    <xf numFmtId="0" fontId="9" fillId="3" borderId="0" xfId="0" applyFont="1" applyFill="1" applyAlignment="1" applyProtection="1">
      <alignment horizontal="left" vertical="center" wrapText="1"/>
      <protection hidden="1"/>
    </xf>
    <xf numFmtId="0" fontId="9" fillId="3" borderId="0" xfId="0" applyFont="1" applyFill="1" applyAlignment="1" applyProtection="1">
      <alignment horizontal="left"/>
      <protection hidden="1"/>
    </xf>
    <xf numFmtId="0" fontId="49" fillId="3" borderId="8" xfId="0" applyFont="1" applyFill="1" applyBorder="1" applyAlignment="1" applyProtection="1">
      <alignment horizontal="left" vertical="center" wrapText="1"/>
      <protection hidden="1"/>
    </xf>
    <xf numFmtId="0" fontId="49" fillId="3" borderId="0" xfId="0" applyFont="1" applyFill="1" applyAlignment="1" applyProtection="1">
      <alignment horizontal="left" vertical="center" wrapText="1"/>
      <protection hidden="1"/>
    </xf>
    <xf numFmtId="0" fontId="21" fillId="3" borderId="8" xfId="0" applyFont="1" applyFill="1" applyBorder="1" applyAlignment="1" applyProtection="1">
      <alignment horizontal="left" vertical="center" wrapText="1"/>
      <protection hidden="1"/>
    </xf>
    <xf numFmtId="0" fontId="21" fillId="3" borderId="0" xfId="0" applyFont="1" applyFill="1" applyAlignment="1" applyProtection="1">
      <alignment horizontal="left" vertical="center" wrapText="1"/>
      <protection hidden="1"/>
    </xf>
    <xf numFmtId="0" fontId="54" fillId="3" borderId="8" xfId="0" applyFont="1" applyFill="1" applyBorder="1" applyAlignment="1" applyProtection="1">
      <alignment vertical="center" wrapText="1"/>
      <protection hidden="1"/>
    </xf>
    <xf numFmtId="0" fontId="54" fillId="3" borderId="0" xfId="0" applyFont="1" applyFill="1" applyAlignment="1" applyProtection="1">
      <alignment vertical="center" wrapText="1"/>
      <protection hidden="1"/>
    </xf>
    <xf numFmtId="0" fontId="49" fillId="3" borderId="8" xfId="0" applyFont="1" applyFill="1" applyBorder="1" applyAlignment="1" applyProtection="1">
      <alignment horizontal="center" vertical="center" wrapText="1"/>
      <protection hidden="1"/>
    </xf>
    <xf numFmtId="0" fontId="49" fillId="3" borderId="0" xfId="0" applyFont="1" applyFill="1" applyAlignment="1" applyProtection="1">
      <alignment horizontal="center" vertical="center" wrapText="1"/>
      <protection hidden="1"/>
    </xf>
    <xf numFmtId="0" fontId="3" fillId="3" borderId="0" xfId="0" applyFont="1" applyFill="1" applyAlignment="1" applyProtection="1">
      <alignment horizontal="center" wrapText="1"/>
      <protection hidden="1"/>
    </xf>
    <xf numFmtId="0" fontId="51" fillId="3" borderId="8" xfId="0" applyFont="1" applyFill="1" applyBorder="1" applyAlignment="1" applyProtection="1">
      <alignment horizontal="center" vertical="center" wrapText="1"/>
      <protection hidden="1"/>
    </xf>
    <xf numFmtId="0" fontId="51" fillId="3" borderId="0" xfId="0" applyFont="1" applyFill="1" applyAlignment="1" applyProtection="1">
      <alignment horizontal="center" vertical="center" wrapText="1"/>
      <protection hidden="1"/>
    </xf>
    <xf numFmtId="0" fontId="55" fillId="3" borderId="0" xfId="0" applyFont="1" applyFill="1" applyAlignment="1" applyProtection="1">
      <alignment horizontal="center" vertical="center" wrapText="1"/>
      <protection hidden="1"/>
    </xf>
    <xf numFmtId="0" fontId="51" fillId="3" borderId="14" xfId="0" applyFont="1" applyFill="1" applyBorder="1" applyAlignment="1" applyProtection="1">
      <alignment horizontal="center" vertical="center" wrapText="1"/>
      <protection locked="0"/>
    </xf>
    <xf numFmtId="0" fontId="51" fillId="3" borderId="13" xfId="0" applyFont="1" applyFill="1" applyBorder="1" applyAlignment="1" applyProtection="1">
      <alignment horizontal="center" vertical="center" wrapText="1"/>
      <protection locked="0"/>
    </xf>
    <xf numFmtId="0" fontId="52" fillId="2" borderId="5" xfId="0" applyFont="1" applyFill="1" applyBorder="1" applyAlignment="1" applyProtection="1">
      <alignment vertical="center" wrapText="1"/>
      <protection hidden="1"/>
    </xf>
    <xf numFmtId="49" fontId="48" fillId="5" borderId="11" xfId="0" applyNumberFormat="1" applyFont="1" applyFill="1" applyBorder="1" applyAlignment="1" applyProtection="1">
      <alignment horizontal="center" vertical="center" wrapText="1"/>
      <protection hidden="1"/>
    </xf>
    <xf numFmtId="49" fontId="48" fillId="5" borderId="4" xfId="0" applyNumberFormat="1" applyFont="1" applyFill="1" applyBorder="1" applyAlignment="1" applyProtection="1">
      <alignment horizontal="center" vertical="center" wrapText="1"/>
      <protection hidden="1"/>
    </xf>
    <xf numFmtId="0" fontId="5" fillId="3" borderId="23" xfId="0" applyFont="1" applyFill="1" applyBorder="1" applyAlignment="1" applyProtection="1">
      <alignment horizontal="center" vertical="center" wrapText="1"/>
      <protection hidden="1"/>
    </xf>
    <xf numFmtId="0" fontId="5" fillId="3" borderId="31" xfId="0" applyFont="1" applyFill="1" applyBorder="1" applyAlignment="1" applyProtection="1">
      <alignment horizontal="center" vertical="center" wrapText="1"/>
      <protection hidden="1"/>
    </xf>
    <xf numFmtId="0" fontId="5" fillId="3" borderId="7" xfId="0" applyFont="1" applyFill="1" applyBorder="1" applyAlignment="1" applyProtection="1">
      <alignment horizontal="center" vertical="center" wrapText="1"/>
      <protection hidden="1"/>
    </xf>
    <xf numFmtId="0" fontId="3" fillId="0" borderId="12" xfId="0" applyFont="1" applyBorder="1" applyAlignment="1" applyProtection="1">
      <alignment horizontal="center" vertical="center"/>
      <protection locked="0" hidden="1"/>
    </xf>
    <xf numFmtId="0" fontId="3" fillId="3" borderId="12" xfId="0" applyFont="1" applyFill="1" applyBorder="1" applyAlignment="1" applyProtection="1">
      <alignment horizontal="center" vertical="center"/>
      <protection hidden="1"/>
    </xf>
    <xf numFmtId="0" fontId="56" fillId="3" borderId="4" xfId="0" applyFont="1" applyFill="1" applyBorder="1" applyAlignment="1" applyProtection="1">
      <alignment horizontal="left" vertical="center" wrapText="1"/>
      <protection hidden="1"/>
    </xf>
    <xf numFmtId="0" fontId="56" fillId="3" borderId="5" xfId="0" applyFont="1" applyFill="1" applyBorder="1" applyAlignment="1" applyProtection="1">
      <alignment horizontal="left" vertical="center" wrapText="1"/>
      <protection hidden="1"/>
    </xf>
    <xf numFmtId="58" fontId="3" fillId="0" borderId="0" xfId="0" applyNumberFormat="1" applyFont="1" applyAlignment="1" applyProtection="1">
      <alignment horizontal="right" vertical="center"/>
      <protection hidden="1"/>
    </xf>
    <xf numFmtId="58" fontId="3" fillId="0" borderId="0" xfId="0" applyNumberFormat="1" applyFont="1" applyAlignment="1" applyProtection="1">
      <alignment horizontal="center" vertical="center"/>
      <protection hidden="1"/>
    </xf>
    <xf numFmtId="0" fontId="5" fillId="3" borderId="61" xfId="0" applyFont="1" applyFill="1" applyBorder="1" applyAlignment="1" applyProtection="1">
      <alignment horizontal="center" vertical="center" wrapText="1"/>
      <protection hidden="1"/>
    </xf>
    <xf numFmtId="178" fontId="5" fillId="3" borderId="23" xfId="49" applyFont="1" applyFill="1" applyBorder="1" applyAlignment="1" applyProtection="1">
      <alignment horizontal="center" vertical="center" wrapText="1"/>
      <protection hidden="1"/>
    </xf>
    <xf numFmtId="0" fontId="56" fillId="3" borderId="11" xfId="0" applyFont="1" applyFill="1" applyBorder="1" applyAlignment="1" applyProtection="1">
      <alignment horizontal="left" vertical="center" wrapText="1"/>
      <protection hidden="1"/>
    </xf>
    <xf numFmtId="0" fontId="56" fillId="3" borderId="12" xfId="0" applyFont="1" applyFill="1" applyBorder="1" applyAlignment="1" applyProtection="1">
      <alignment horizontal="center" vertical="center"/>
      <protection hidden="1"/>
    </xf>
    <xf numFmtId="178" fontId="23" fillId="3" borderId="12" xfId="49" applyFont="1" applyFill="1" applyBorder="1" applyAlignment="1" applyProtection="1">
      <alignment horizontal="center" vertical="center" wrapText="1"/>
      <protection hidden="1"/>
    </xf>
    <xf numFmtId="0" fontId="9" fillId="3" borderId="60" xfId="0" applyFont="1" applyFill="1" applyBorder="1" applyAlignment="1" applyProtection="1">
      <alignment horizontal="left"/>
      <protection hidden="1"/>
    </xf>
    <xf numFmtId="0" fontId="3" fillId="3" borderId="68" xfId="0" applyFont="1" applyFill="1" applyBorder="1" applyAlignment="1" applyProtection="1">
      <alignment horizontal="right" wrapText="1"/>
      <protection hidden="1"/>
    </xf>
    <xf numFmtId="0" fontId="3" fillId="3" borderId="57" xfId="0" applyFont="1" applyFill="1" applyBorder="1" applyAlignment="1" applyProtection="1">
      <alignment horizontal="right" wrapText="1"/>
      <protection hidden="1"/>
    </xf>
    <xf numFmtId="0" fontId="3" fillId="3" borderId="58" xfId="0" applyFont="1" applyFill="1" applyBorder="1" applyAlignment="1" applyProtection="1">
      <alignment horizontal="right" wrapText="1"/>
      <protection hidden="1"/>
    </xf>
    <xf numFmtId="0" fontId="49" fillId="3" borderId="19" xfId="0" applyFont="1" applyFill="1" applyBorder="1" applyAlignment="1" applyProtection="1">
      <alignment horizontal="left" vertical="center" wrapText="1"/>
      <protection hidden="1"/>
    </xf>
    <xf numFmtId="0" fontId="3" fillId="3" borderId="53" xfId="0" applyFont="1" applyFill="1" applyBorder="1" applyAlignment="1" applyProtection="1">
      <alignment horizontal="right" wrapText="1"/>
      <protection hidden="1"/>
    </xf>
    <xf numFmtId="0" fontId="3" fillId="3" borderId="5" xfId="0" applyFont="1" applyFill="1" applyBorder="1" applyAlignment="1" applyProtection="1">
      <alignment horizontal="right" wrapText="1"/>
      <protection hidden="1"/>
    </xf>
    <xf numFmtId="0" fontId="3" fillId="3" borderId="11" xfId="0" applyFont="1" applyFill="1" applyBorder="1" applyAlignment="1" applyProtection="1">
      <alignment horizontal="right" wrapText="1"/>
      <protection hidden="1"/>
    </xf>
    <xf numFmtId="0" fontId="21" fillId="3" borderId="19" xfId="0" applyFont="1" applyFill="1" applyBorder="1" applyAlignment="1" applyProtection="1">
      <alignment horizontal="left" vertical="center" wrapText="1"/>
      <protection hidden="1"/>
    </xf>
    <xf numFmtId="0" fontId="5" fillId="3" borderId="69" xfId="0" applyFont="1" applyFill="1" applyBorder="1" applyAlignment="1" applyProtection="1">
      <alignment horizontal="right" wrapText="1"/>
      <protection hidden="1"/>
    </xf>
    <xf numFmtId="0" fontId="5" fillId="3" borderId="70" xfId="0" applyFont="1" applyFill="1" applyBorder="1" applyAlignment="1" applyProtection="1">
      <alignment horizontal="right" wrapText="1"/>
      <protection hidden="1"/>
    </xf>
    <xf numFmtId="0" fontId="5" fillId="3" borderId="65" xfId="0" applyFont="1" applyFill="1" applyBorder="1" applyAlignment="1" applyProtection="1">
      <alignment horizontal="right" wrapText="1"/>
      <protection hidden="1"/>
    </xf>
    <xf numFmtId="0" fontId="25" fillId="6" borderId="29" xfId="0" applyFont="1" applyFill="1" applyBorder="1" applyAlignment="1" applyProtection="1">
      <alignment horizontal="center" vertical="center" textRotation="180" wrapText="1"/>
      <protection hidden="1"/>
    </xf>
    <xf numFmtId="0" fontId="25" fillId="6" borderId="30" xfId="0" applyFont="1" applyFill="1" applyBorder="1" applyAlignment="1" applyProtection="1">
      <alignment horizontal="center" vertical="center" textRotation="180" wrapText="1"/>
      <protection hidden="1"/>
    </xf>
    <xf numFmtId="178" fontId="5" fillId="0" borderId="31" xfId="49" applyFont="1" applyFill="1" applyBorder="1" applyAlignment="1" applyProtection="1">
      <alignment horizontal="center" vertical="center" wrapText="1"/>
      <protection hidden="1"/>
    </xf>
    <xf numFmtId="178" fontId="23" fillId="3" borderId="4" xfId="49" applyFont="1" applyFill="1" applyBorder="1" applyAlignment="1" applyProtection="1">
      <alignment horizontal="center" vertical="center" wrapText="1"/>
      <protection hidden="1"/>
    </xf>
    <xf numFmtId="178" fontId="3" fillId="3" borderId="57" xfId="49" applyFont="1" applyFill="1" applyBorder="1" applyAlignment="1" applyProtection="1">
      <alignment horizontal="center" wrapText="1"/>
      <protection hidden="1"/>
    </xf>
    <xf numFmtId="178" fontId="3" fillId="3" borderId="14" xfId="49" applyFont="1" applyFill="1" applyBorder="1" applyAlignment="1" applyProtection="1">
      <alignment horizontal="center" wrapText="1"/>
      <protection hidden="1"/>
    </xf>
    <xf numFmtId="178" fontId="3" fillId="3" borderId="5" xfId="49" applyFont="1" applyFill="1" applyBorder="1" applyAlignment="1" applyProtection="1">
      <alignment horizontal="center" wrapText="1"/>
      <protection hidden="1"/>
    </xf>
    <xf numFmtId="178" fontId="5" fillId="3" borderId="70" xfId="49" applyFont="1" applyFill="1" applyBorder="1" applyAlignment="1" applyProtection="1">
      <alignment horizontal="center" wrapText="1"/>
      <protection hidden="1"/>
    </xf>
    <xf numFmtId="0" fontId="51" fillId="3" borderId="19" xfId="0" applyFont="1" applyFill="1" applyBorder="1" applyAlignment="1" applyProtection="1">
      <alignment horizontal="center" vertical="center" wrapText="1"/>
      <protection hidden="1"/>
    </xf>
    <xf numFmtId="0" fontId="51" fillId="3" borderId="48" xfId="0" applyFont="1" applyFill="1" applyBorder="1" applyAlignment="1" applyProtection="1">
      <alignment horizontal="center" vertical="center" wrapText="1"/>
      <protection locked="0"/>
    </xf>
    <xf numFmtId="0" fontId="25" fillId="6" borderId="34" xfId="0" applyFont="1" applyFill="1" applyBorder="1" applyAlignment="1" applyProtection="1">
      <alignment horizontal="center" vertical="center" textRotation="180" wrapText="1"/>
      <protection hidden="1"/>
    </xf>
    <xf numFmtId="0" fontId="57" fillId="0" borderId="8" xfId="50" applyFont="1" applyBorder="1" applyAlignment="1" applyProtection="1">
      <alignment vertical="center" wrapText="1"/>
      <protection hidden="1"/>
    </xf>
    <xf numFmtId="0" fontId="57" fillId="0" borderId="0" xfId="50" applyFont="1" applyAlignment="1" applyProtection="1">
      <alignment vertical="center" wrapText="1"/>
      <protection hidden="1"/>
    </xf>
    <xf numFmtId="0" fontId="57" fillId="0" borderId="0" xfId="50" applyFont="1" applyProtection="1">
      <protection hidden="1"/>
    </xf>
    <xf numFmtId="0" fontId="50" fillId="0" borderId="8" xfId="50" applyFont="1" applyBorder="1" applyAlignment="1" applyProtection="1">
      <alignment horizontal="left" vertical="center" wrapText="1"/>
      <protection hidden="1"/>
    </xf>
    <xf numFmtId="0" fontId="50" fillId="0" borderId="0" xfId="50" applyFont="1" applyAlignment="1" applyProtection="1">
      <alignment horizontal="left" vertical="center" wrapText="1"/>
      <protection hidden="1"/>
    </xf>
    <xf numFmtId="0" fontId="49" fillId="0" borderId="8" xfId="50" applyFont="1" applyBorder="1" applyAlignment="1" applyProtection="1">
      <alignment vertical="center" wrapText="1"/>
      <protection hidden="1"/>
    </xf>
    <xf numFmtId="0" fontId="49" fillId="0" borderId="0" xfId="50" applyFont="1" applyAlignment="1" applyProtection="1">
      <alignment vertical="center" wrapText="1"/>
      <protection hidden="1"/>
    </xf>
    <xf numFmtId="0" fontId="49" fillId="0" borderId="0" xfId="50" applyFont="1" applyProtection="1">
      <protection hidden="1"/>
    </xf>
    <xf numFmtId="0" fontId="3" fillId="0" borderId="0" xfId="50" applyFont="1" applyAlignment="1" applyProtection="1">
      <alignment horizontal="center"/>
      <protection hidden="1"/>
    </xf>
    <xf numFmtId="58" fontId="3" fillId="0" borderId="0" xfId="50" applyNumberFormat="1" applyFont="1" applyAlignment="1" applyProtection="1">
      <alignment horizontal="left" vertical="center" wrapText="1"/>
      <protection hidden="1"/>
    </xf>
    <xf numFmtId="178" fontId="23" fillId="0" borderId="12" xfId="49" applyFont="1" applyFill="1" applyBorder="1" applyAlignment="1" applyProtection="1">
      <alignment horizontal="center" vertical="center" wrapText="1"/>
      <protection hidden="1"/>
    </xf>
    <xf numFmtId="0" fontId="3" fillId="0" borderId="0" xfId="50" applyFont="1" applyAlignment="1" applyProtection="1">
      <alignment horizontal="left" wrapText="1"/>
      <protection hidden="1"/>
    </xf>
    <xf numFmtId="0" fontId="21" fillId="0" borderId="69" xfId="50" applyFont="1" applyBorder="1" applyAlignment="1" applyProtection="1">
      <alignment horizontal="right" wrapText="1"/>
      <protection hidden="1"/>
    </xf>
    <xf numFmtId="0" fontId="21" fillId="0" borderId="70" xfId="50" applyFont="1" applyBorder="1" applyAlignment="1" applyProtection="1">
      <alignment horizontal="right" wrapText="1"/>
      <protection hidden="1"/>
    </xf>
    <xf numFmtId="0" fontId="21" fillId="0" borderId="65" xfId="50" applyFont="1" applyBorder="1" applyAlignment="1" applyProtection="1">
      <alignment horizontal="right" wrapText="1"/>
      <protection hidden="1"/>
    </xf>
    <xf numFmtId="178" fontId="23" fillId="0" borderId="4" xfId="49" applyFont="1" applyFill="1" applyBorder="1" applyAlignment="1" applyProtection="1">
      <alignment horizontal="center" vertical="center" wrapText="1"/>
      <protection hidden="1"/>
    </xf>
    <xf numFmtId="178" fontId="3" fillId="0" borderId="32" xfId="49" applyFont="1" applyBorder="1" applyAlignment="1" applyProtection="1">
      <alignment horizontal="center" wrapText="1"/>
      <protection hidden="1"/>
    </xf>
    <xf numFmtId="178" fontId="3" fillId="0" borderId="4" xfId="50" applyNumberFormat="1" applyFont="1" applyBorder="1" applyAlignment="1" applyProtection="1">
      <alignment horizontal="center" wrapText="1"/>
      <protection hidden="1"/>
    </xf>
    <xf numFmtId="178" fontId="21" fillId="0" borderId="33" xfId="50" applyNumberFormat="1" applyFont="1" applyBorder="1" applyAlignment="1" applyProtection="1">
      <alignment horizontal="center" wrapText="1"/>
      <protection hidden="1"/>
    </xf>
    <xf numFmtId="0" fontId="58" fillId="0" borderId="0" xfId="50" applyFont="1" applyProtection="1">
      <protection hidden="1"/>
    </xf>
    <xf numFmtId="0" fontId="3" fillId="3" borderId="0" xfId="0" applyFont="1" applyFill="1" applyProtection="1">
      <protection hidden="1"/>
    </xf>
    <xf numFmtId="0" fontId="59" fillId="0" borderId="0" xfId="0" applyFont="1" applyAlignment="1" applyProtection="1">
      <alignment vertical="center"/>
      <protection hidden="1"/>
    </xf>
    <xf numFmtId="0" fontId="59" fillId="0" borderId="0" xfId="0" applyFont="1" applyAlignment="1" applyProtection="1">
      <alignment horizontal="left" vertical="center"/>
      <protection hidden="1"/>
    </xf>
    <xf numFmtId="0" fontId="60" fillId="0" borderId="0" xfId="0" applyFont="1" applyAlignment="1" applyProtection="1">
      <alignment vertical="top" wrapText="1"/>
      <protection hidden="1"/>
    </xf>
    <xf numFmtId="0" fontId="5" fillId="0" borderId="12" xfId="0" applyFont="1" applyBorder="1" applyAlignment="1" applyProtection="1">
      <alignment horizontal="center" vertical="center"/>
      <protection hidden="1"/>
    </xf>
    <xf numFmtId="0" fontId="6" fillId="2" borderId="8" xfId="0" applyFont="1" applyFill="1" applyBorder="1" applyAlignment="1" applyProtection="1">
      <alignment horizontal="center"/>
      <protection hidden="1"/>
    </xf>
    <xf numFmtId="0" fontId="6" fillId="2" borderId="0" xfId="0" applyFont="1" applyFill="1" applyAlignment="1" applyProtection="1">
      <alignment horizontal="center"/>
      <protection hidden="1"/>
    </xf>
    <xf numFmtId="49" fontId="9" fillId="0" borderId="53" xfId="0" applyNumberFormat="1" applyFont="1" applyBorder="1" applyAlignment="1" applyProtection="1">
      <alignment horizontal="center" vertical="center" wrapText="1"/>
      <protection hidden="1"/>
    </xf>
    <xf numFmtId="49" fontId="9" fillId="0" borderId="5" xfId="0" applyNumberFormat="1" applyFont="1" applyBorder="1" applyAlignment="1" applyProtection="1">
      <alignment horizontal="center" vertical="center" wrapText="1"/>
      <protection hidden="1"/>
    </xf>
    <xf numFmtId="0" fontId="61" fillId="0" borderId="6" xfId="0" applyFont="1" applyBorder="1" applyAlignment="1" applyProtection="1">
      <alignment horizontal="center" vertical="center" wrapText="1"/>
      <protection hidden="1"/>
    </xf>
    <xf numFmtId="0" fontId="61" fillId="0" borderId="7" xfId="0" applyFont="1" applyBorder="1" applyAlignment="1" applyProtection="1">
      <alignment horizontal="center" vertical="center" wrapText="1"/>
      <protection hidden="1"/>
    </xf>
    <xf numFmtId="49" fontId="48" fillId="7" borderId="53" xfId="0" applyNumberFormat="1" applyFont="1" applyFill="1" applyBorder="1" applyAlignment="1" applyProtection="1">
      <alignment horizontal="center" vertical="center" wrapText="1"/>
      <protection hidden="1"/>
    </xf>
    <xf numFmtId="49" fontId="48" fillId="7" borderId="5" xfId="0" applyNumberFormat="1" applyFont="1" applyFill="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locked="0" hidden="1"/>
    </xf>
    <xf numFmtId="0" fontId="5" fillId="0" borderId="11" xfId="0" applyFont="1" applyBorder="1" applyAlignment="1" applyProtection="1">
      <alignment horizontal="center" vertical="center" wrapText="1"/>
      <protection locked="0" hidden="1"/>
    </xf>
    <xf numFmtId="0" fontId="5" fillId="0" borderId="12" xfId="0" applyFont="1" applyBorder="1" applyAlignment="1" applyProtection="1">
      <alignment horizontal="center" vertical="center" wrapText="1"/>
      <protection locked="0" hidden="1"/>
    </xf>
    <xf numFmtId="0" fontId="11" fillId="5" borderId="3" xfId="0" applyFont="1" applyFill="1" applyBorder="1" applyAlignment="1" applyProtection="1">
      <alignment horizontal="center" vertical="center" wrapText="1"/>
      <protection locked="0" hidden="1"/>
    </xf>
    <xf numFmtId="0" fontId="11" fillId="5" borderId="11" xfId="0" applyFont="1" applyFill="1" applyBorder="1" applyAlignment="1" applyProtection="1">
      <alignment horizontal="center" vertical="center" wrapText="1"/>
      <protection locked="0" hidden="1"/>
    </xf>
    <xf numFmtId="0" fontId="11" fillId="5" borderId="12" xfId="0" applyFont="1" applyFill="1" applyBorder="1" applyAlignment="1" applyProtection="1">
      <alignment horizontal="center" vertical="center"/>
      <protection locked="0" hidden="1"/>
    </xf>
    <xf numFmtId="49" fontId="11" fillId="7" borderId="53" xfId="0" applyNumberFormat="1" applyFont="1" applyFill="1" applyBorder="1" applyAlignment="1" applyProtection="1">
      <alignment horizontal="center" vertical="center" wrapText="1"/>
      <protection hidden="1"/>
    </xf>
    <xf numFmtId="49" fontId="11" fillId="7" borderId="5" xfId="0" applyNumberFormat="1" applyFont="1" applyFill="1" applyBorder="1" applyAlignment="1" applyProtection="1">
      <alignment horizontal="center" vertical="center" wrapText="1"/>
      <protection hidden="1"/>
    </xf>
    <xf numFmtId="0" fontId="3" fillId="0" borderId="72" xfId="0" applyFont="1" applyBorder="1" applyAlignment="1" applyProtection="1">
      <alignment horizontal="center" vertical="center"/>
      <protection locked="0" hidden="1"/>
    </xf>
    <xf numFmtId="0" fontId="61" fillId="0" borderId="5" xfId="0" applyFont="1" applyBorder="1" applyAlignment="1" applyProtection="1">
      <alignment horizontal="center" vertical="center" wrapText="1"/>
      <protection hidden="1"/>
    </xf>
    <xf numFmtId="49" fontId="48" fillId="7" borderId="11" xfId="0" applyNumberFormat="1" applyFont="1" applyFill="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3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protection hidden="1"/>
    </xf>
    <xf numFmtId="0" fontId="23" fillId="0" borderId="4" xfId="0" applyFont="1" applyBorder="1" applyAlignment="1" applyProtection="1">
      <alignment horizontal="left" vertical="center" wrapText="1"/>
      <protection hidden="1"/>
    </xf>
    <xf numFmtId="0" fontId="23" fillId="0" borderId="5" xfId="0" applyFont="1" applyBorder="1" applyAlignment="1" applyProtection="1">
      <alignment horizontal="left" vertical="center" wrapText="1"/>
      <protection hidden="1"/>
    </xf>
    <xf numFmtId="0" fontId="11" fillId="5" borderId="12" xfId="0" applyFont="1" applyFill="1" applyBorder="1" applyAlignment="1" applyProtection="1">
      <alignment horizontal="center" vertical="center" wrapText="1"/>
      <protection locked="0" hidden="1"/>
    </xf>
    <xf numFmtId="0" fontId="11" fillId="5" borderId="12" xfId="0" applyFont="1" applyFill="1" applyBorder="1" applyAlignment="1" applyProtection="1">
      <alignment horizontal="center" vertical="center"/>
      <protection hidden="1"/>
    </xf>
    <xf numFmtId="0" fontId="62" fillId="5" borderId="12" xfId="0" applyFont="1" applyFill="1" applyBorder="1" applyAlignment="1" applyProtection="1">
      <alignment horizontal="left" vertical="center" wrapText="1"/>
      <protection hidden="1"/>
    </xf>
    <xf numFmtId="49" fontId="11" fillId="7" borderId="11" xfId="0" applyNumberFormat="1" applyFont="1" applyFill="1" applyBorder="1" applyAlignment="1" applyProtection="1">
      <alignment horizontal="center" vertical="center" wrapText="1"/>
      <protection hidden="1"/>
    </xf>
    <xf numFmtId="49" fontId="48" fillId="7" borderId="4" xfId="0" applyNumberFormat="1" applyFont="1" applyFill="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23" fillId="0" borderId="4" xfId="0" applyFont="1" applyBorder="1" applyAlignment="1" applyProtection="1">
      <alignment horizontal="left" vertical="top" wrapText="1"/>
      <protection hidden="1"/>
    </xf>
    <xf numFmtId="0" fontId="23" fillId="0" borderId="5" xfId="0" applyFont="1" applyBorder="1" applyAlignment="1" applyProtection="1">
      <alignment horizontal="left" vertical="top" wrapText="1"/>
      <protection hidden="1"/>
    </xf>
    <xf numFmtId="58" fontId="5" fillId="0" borderId="0" xfId="0" applyNumberFormat="1" applyFont="1" applyAlignment="1" applyProtection="1">
      <alignment vertical="center"/>
      <protection hidden="1"/>
    </xf>
    <xf numFmtId="0" fontId="3" fillId="0" borderId="61" xfId="0" applyFont="1" applyBorder="1" applyAlignment="1" applyProtection="1">
      <alignment vertical="center" wrapText="1"/>
      <protection hidden="1"/>
    </xf>
    <xf numFmtId="178" fontId="5" fillId="0" borderId="12" xfId="49" applyFont="1" applyBorder="1" applyAlignment="1" applyProtection="1">
      <alignment horizontal="center"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protection hidden="1"/>
    </xf>
    <xf numFmtId="0" fontId="23" fillId="0" borderId="11" xfId="0" applyFont="1" applyBorder="1" applyAlignment="1" applyProtection="1">
      <alignment horizontal="left" vertical="center" wrapText="1"/>
      <protection hidden="1"/>
    </xf>
    <xf numFmtId="0" fontId="62" fillId="5" borderId="12" xfId="0" applyFont="1" applyFill="1" applyBorder="1" applyAlignment="1" applyProtection="1">
      <alignment horizontal="center" vertical="center"/>
      <protection hidden="1"/>
    </xf>
    <xf numFmtId="178" fontId="62" fillId="5" borderId="12" xfId="49" applyFont="1" applyFill="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23" fillId="0" borderId="11" xfId="0" applyFont="1" applyBorder="1" applyAlignment="1" applyProtection="1">
      <alignment horizontal="left" vertical="top" wrapText="1"/>
      <protection hidden="1"/>
    </xf>
    <xf numFmtId="0" fontId="63" fillId="3" borderId="29" xfId="0" applyFont="1" applyFill="1" applyBorder="1" applyAlignment="1" applyProtection="1">
      <alignment horizontal="center" vertical="center" textRotation="180" wrapText="1"/>
      <protection hidden="1"/>
    </xf>
    <xf numFmtId="0" fontId="63" fillId="3" borderId="30" xfId="0" applyFont="1" applyFill="1" applyBorder="1" applyAlignment="1" applyProtection="1">
      <alignment horizontal="center" vertical="center" textRotation="180" wrapText="1"/>
      <protection hidden="1"/>
    </xf>
    <xf numFmtId="178" fontId="0" fillId="0" borderId="0" xfId="0" applyNumberFormat="1" applyProtection="1">
      <protection hidden="1"/>
    </xf>
    <xf numFmtId="178" fontId="62" fillId="5" borderId="4" xfId="49" applyFont="1" applyFill="1" applyBorder="1" applyAlignment="1" applyProtection="1">
      <alignment horizontal="center" vertical="center" wrapText="1"/>
      <protection hidden="1"/>
    </xf>
    <xf numFmtId="49" fontId="48" fillId="7" borderId="5" xfId="0" applyNumberFormat="1" applyFont="1" applyFill="1" applyBorder="1" applyAlignment="1" applyProtection="1">
      <alignment vertical="center" wrapText="1"/>
      <protection hidden="1"/>
    </xf>
    <xf numFmtId="0" fontId="11" fillId="5" borderId="53" xfId="0" applyFont="1" applyFill="1" applyBorder="1" applyAlignment="1" applyProtection="1">
      <alignment horizontal="center" vertical="center" wrapText="1"/>
      <protection locked="0" hidden="1"/>
    </xf>
    <xf numFmtId="0" fontId="11" fillId="5" borderId="5" xfId="0" applyFont="1" applyFill="1" applyBorder="1" applyAlignment="1" applyProtection="1">
      <alignment horizontal="center" vertical="center" wrapText="1"/>
      <protection locked="0" hidden="1"/>
    </xf>
    <xf numFmtId="0" fontId="11" fillId="5" borderId="5" xfId="0" applyFont="1" applyFill="1" applyBorder="1" applyAlignment="1" applyProtection="1">
      <alignment horizontal="center" vertical="center"/>
      <protection locked="0" hidden="1"/>
    </xf>
    <xf numFmtId="0" fontId="5" fillId="5" borderId="3" xfId="0" applyFont="1" applyFill="1" applyBorder="1" applyAlignment="1" applyProtection="1">
      <alignment horizontal="center" vertical="center" wrapText="1"/>
      <protection locked="0" hidden="1"/>
    </xf>
    <xf numFmtId="0" fontId="5" fillId="5" borderId="11" xfId="0" applyFont="1" applyFill="1" applyBorder="1" applyAlignment="1" applyProtection="1">
      <alignment horizontal="center" vertical="center" wrapText="1"/>
      <protection locked="0" hidden="1"/>
    </xf>
    <xf numFmtId="0" fontId="5" fillId="5" borderId="12" xfId="0" applyFont="1" applyFill="1" applyBorder="1" applyAlignment="1" applyProtection="1">
      <alignment horizontal="center" vertical="center" wrapText="1"/>
      <protection locked="0" hidden="1"/>
    </xf>
    <xf numFmtId="0" fontId="5" fillId="0" borderId="3" xfId="0" applyFont="1" applyBorder="1" applyAlignment="1" applyProtection="1">
      <alignment horizontal="center" vertical="center"/>
      <protection locked="0" hidden="1"/>
    </xf>
    <xf numFmtId="0" fontId="5" fillId="0" borderId="11" xfId="0" applyFont="1" applyBorder="1" applyAlignment="1" applyProtection="1">
      <alignment horizontal="center" vertical="center"/>
      <protection locked="0" hidden="1"/>
    </xf>
    <xf numFmtId="178" fontId="3" fillId="5" borderId="53" xfId="49" applyFont="1" applyFill="1" applyBorder="1" applyAlignment="1" applyProtection="1">
      <alignment horizontal="center" vertical="center" wrapText="1"/>
      <protection hidden="1"/>
    </xf>
    <xf numFmtId="178" fontId="3" fillId="5" borderId="5" xfId="49" applyFont="1" applyFill="1" applyBorder="1" applyAlignment="1" applyProtection="1">
      <alignment horizontal="center" vertical="center" wrapText="1"/>
      <protection hidden="1"/>
    </xf>
    <xf numFmtId="178" fontId="3" fillId="5" borderId="4" xfId="49" applyFont="1" applyFill="1" applyBorder="1" applyAlignment="1" applyProtection="1">
      <alignment horizontal="center" vertical="center" wrapText="1"/>
      <protection hidden="1"/>
    </xf>
    <xf numFmtId="0" fontId="5" fillId="0" borderId="53" xfId="0" applyFont="1" applyBorder="1" applyAlignment="1" applyProtection="1">
      <alignment horizontal="center" vertical="center" wrapText="1"/>
      <protection locked="0" hidden="1"/>
    </xf>
    <xf numFmtId="0" fontId="5" fillId="0" borderId="5" xfId="0" applyFont="1" applyBorder="1" applyAlignment="1" applyProtection="1">
      <alignment horizontal="center" vertical="center" wrapText="1"/>
      <protection locked="0" hidden="1"/>
    </xf>
    <xf numFmtId="0" fontId="5" fillId="0" borderId="4" xfId="0" applyFont="1" applyBorder="1" applyAlignment="1" applyProtection="1">
      <alignment horizontal="center" vertical="center"/>
      <protection locked="0" hidden="1"/>
    </xf>
    <xf numFmtId="0" fontId="11" fillId="5" borderId="5" xfId="0" applyFont="1" applyFill="1" applyBorder="1" applyAlignment="1" applyProtection="1">
      <alignment horizontal="center" vertical="center"/>
      <protection hidden="1"/>
    </xf>
    <xf numFmtId="0" fontId="62" fillId="5" borderId="5" xfId="0" applyFont="1" applyFill="1" applyBorder="1" applyAlignment="1" applyProtection="1">
      <alignment horizontal="left" vertical="top" wrapText="1"/>
      <protection hidden="1"/>
    </xf>
    <xf numFmtId="0" fontId="23" fillId="0" borderId="4" xfId="0" applyFont="1" applyBorder="1" applyAlignment="1" applyProtection="1">
      <alignment horizontal="justify" vertical="center" wrapText="1"/>
      <protection hidden="1"/>
    </xf>
    <xf numFmtId="0" fontId="23" fillId="0" borderId="5" xfId="0" applyFont="1" applyBorder="1" applyAlignment="1" applyProtection="1">
      <alignment horizontal="justify" vertical="center" wrapText="1"/>
      <protection hidden="1"/>
    </xf>
    <xf numFmtId="0" fontId="23" fillId="0" borderId="12" xfId="0" applyFont="1" applyBorder="1" applyAlignment="1" applyProtection="1">
      <alignment horizontal="justify" vertical="center" wrapText="1"/>
      <protection hidden="1"/>
    </xf>
    <xf numFmtId="0" fontId="5" fillId="5" borderId="12" xfId="0" applyFont="1" applyFill="1" applyBorder="1" applyAlignment="1" applyProtection="1">
      <alignment horizontal="center" vertical="center"/>
      <protection hidden="1"/>
    </xf>
    <xf numFmtId="0" fontId="23" fillId="5" borderId="12" xfId="0" applyFont="1" applyFill="1" applyBorder="1" applyAlignment="1" applyProtection="1">
      <alignment horizontal="justify" vertical="center" wrapText="1"/>
      <protection hidden="1"/>
    </xf>
    <xf numFmtId="0" fontId="23" fillId="0" borderId="4" xfId="0" applyFont="1" applyBorder="1" applyAlignment="1" applyProtection="1">
      <alignment horizontal="left" vertical="center"/>
      <protection hidden="1"/>
    </xf>
    <xf numFmtId="0" fontId="23" fillId="0" borderId="5" xfId="0" applyFont="1" applyBorder="1" applyAlignment="1" applyProtection="1">
      <alignment horizontal="left" vertical="center"/>
      <protection hidden="1"/>
    </xf>
    <xf numFmtId="0" fontId="62" fillId="5" borderId="12" xfId="0" applyFont="1" applyFill="1" applyBorder="1" applyAlignment="1" applyProtection="1">
      <alignment horizontal="justify" vertical="center" wrapText="1"/>
      <protection hidden="1"/>
    </xf>
    <xf numFmtId="49" fontId="64" fillId="7" borderId="4" xfId="0" applyNumberFormat="1" applyFont="1" applyFill="1" applyBorder="1" applyAlignment="1" applyProtection="1">
      <alignment horizontal="center" vertical="center" wrapText="1"/>
      <protection hidden="1"/>
    </xf>
    <xf numFmtId="49" fontId="64" fillId="7" borderId="5" xfId="0" applyNumberFormat="1" applyFont="1" applyFill="1" applyBorder="1" applyAlignment="1" applyProtection="1">
      <alignment horizontal="center" vertical="center" wrapText="1"/>
      <protection hidden="1"/>
    </xf>
    <xf numFmtId="0" fontId="62" fillId="5" borderId="5" xfId="0" applyFont="1" applyFill="1" applyBorder="1" applyAlignment="1" applyProtection="1">
      <alignment horizontal="justify" vertical="center" wrapText="1"/>
      <protection hidden="1"/>
    </xf>
    <xf numFmtId="178" fontId="23" fillId="5" borderId="4" xfId="49" applyFont="1" applyFill="1" applyBorder="1" applyAlignment="1" applyProtection="1">
      <alignment horizontal="center" vertical="center" wrapText="1"/>
      <protection hidden="1"/>
    </xf>
    <xf numFmtId="0" fontId="62" fillId="5" borderId="4" xfId="0" applyFont="1" applyFill="1" applyBorder="1" applyAlignment="1" applyProtection="1">
      <alignment horizontal="left" vertical="center" wrapText="1"/>
      <protection hidden="1"/>
    </xf>
    <xf numFmtId="0" fontId="62" fillId="5" borderId="5" xfId="0" applyFont="1" applyFill="1" applyBorder="1" applyAlignment="1" applyProtection="1">
      <alignment horizontal="left" vertical="center" wrapText="1"/>
      <protection hidden="1"/>
    </xf>
    <xf numFmtId="0" fontId="23" fillId="0" borderId="12" xfId="0" applyFont="1" applyBorder="1" applyAlignment="1" applyProtection="1">
      <alignment horizontal="left" vertical="center" wrapText="1"/>
      <protection hidden="1"/>
    </xf>
    <xf numFmtId="0" fontId="23" fillId="0" borderId="31" xfId="0" applyFont="1" applyBorder="1" applyAlignment="1" applyProtection="1">
      <alignment horizontal="left" vertical="center" wrapText="1"/>
      <protection hidden="1"/>
    </xf>
    <xf numFmtId="0" fontId="23" fillId="0" borderId="7" xfId="0" applyFont="1" applyBorder="1" applyAlignment="1" applyProtection="1">
      <alignment horizontal="left" vertical="center" wrapText="1"/>
      <protection hidden="1"/>
    </xf>
    <xf numFmtId="178" fontId="62" fillId="5" borderId="5" xfId="49" applyFont="1" applyFill="1" applyBorder="1" applyAlignment="1" applyProtection="1">
      <alignment horizontal="center" vertical="center" wrapText="1"/>
      <protection hidden="1"/>
    </xf>
    <xf numFmtId="0" fontId="23" fillId="0" borderId="11" xfId="0" applyFont="1" applyBorder="1" applyAlignment="1" applyProtection="1">
      <alignment horizontal="justify" vertical="center" wrapText="1"/>
      <protection hidden="1"/>
    </xf>
    <xf numFmtId="0" fontId="23" fillId="5" borderId="12" xfId="0" applyFont="1" applyFill="1" applyBorder="1" applyAlignment="1" applyProtection="1">
      <alignment horizontal="center" vertical="center" wrapText="1"/>
      <protection hidden="1"/>
    </xf>
    <xf numFmtId="0" fontId="23" fillId="0" borderId="11" xfId="0" applyFont="1" applyBorder="1" applyAlignment="1" applyProtection="1">
      <alignment horizontal="left" vertical="center"/>
      <protection hidden="1"/>
    </xf>
    <xf numFmtId="0" fontId="62" fillId="5" borderId="12" xfId="0" applyFont="1" applyFill="1" applyBorder="1" applyAlignment="1" applyProtection="1">
      <alignment horizontal="center" vertical="center" wrapText="1"/>
      <protection hidden="1"/>
    </xf>
    <xf numFmtId="179" fontId="23" fillId="0" borderId="12" xfId="49" applyNumberFormat="1" applyFont="1" applyFill="1" applyBorder="1" applyAlignment="1" applyProtection="1">
      <alignment horizontal="center" vertical="center" wrapText="1"/>
      <protection hidden="1"/>
    </xf>
    <xf numFmtId="0" fontId="62" fillId="5" borderId="5" xfId="0" applyFont="1" applyFill="1" applyBorder="1" applyAlignment="1" applyProtection="1">
      <alignment horizontal="center" vertical="center" wrapText="1"/>
      <protection hidden="1"/>
    </xf>
    <xf numFmtId="0" fontId="62" fillId="5" borderId="11" xfId="0" applyFont="1" applyFill="1" applyBorder="1" applyAlignment="1" applyProtection="1">
      <alignment horizontal="left" vertical="center" wrapText="1"/>
      <protection hidden="1"/>
    </xf>
    <xf numFmtId="0" fontId="23" fillId="0" borderId="11" xfId="0" applyFont="1" applyBorder="1" applyAlignment="1" applyProtection="1">
      <alignment vertical="center"/>
      <protection hidden="1"/>
    </xf>
    <xf numFmtId="0" fontId="23" fillId="0" borderId="12" xfId="0" applyFont="1" applyBorder="1" applyAlignment="1" applyProtection="1">
      <alignment vertical="center"/>
      <protection hidden="1"/>
    </xf>
    <xf numFmtId="0" fontId="23" fillId="0" borderId="12" xfId="0" applyFont="1" applyBorder="1" applyAlignment="1" applyProtection="1">
      <alignment vertical="center" wrapText="1"/>
      <protection hidden="1"/>
    </xf>
    <xf numFmtId="0" fontId="23" fillId="0" borderId="5" xfId="0" applyFont="1" applyBorder="1" applyAlignment="1" applyProtection="1">
      <alignment vertical="center" wrapText="1"/>
      <protection hidden="1"/>
    </xf>
    <xf numFmtId="179" fontId="23" fillId="0" borderId="11" xfId="49" applyNumberFormat="1" applyFont="1" applyFill="1" applyBorder="1" applyAlignment="1" applyProtection="1">
      <alignment horizontal="center" vertical="center" wrapText="1"/>
      <protection hidden="1"/>
    </xf>
    <xf numFmtId="0" fontId="23" fillId="0" borderId="61" xfId="0" applyFont="1" applyBorder="1" applyAlignment="1" applyProtection="1">
      <alignment vertical="center" wrapText="1"/>
      <protection hidden="1"/>
    </xf>
    <xf numFmtId="0" fontId="23" fillId="0" borderId="5" xfId="0" applyFont="1" applyBorder="1" applyAlignment="1" applyProtection="1">
      <alignment horizontal="center" vertical="center" wrapText="1"/>
      <protection hidden="1"/>
    </xf>
    <xf numFmtId="0" fontId="65" fillId="5" borderId="5" xfId="0" applyFont="1" applyFill="1" applyBorder="1" applyAlignment="1" applyProtection="1">
      <alignment horizontal="left" vertical="center"/>
      <protection hidden="1"/>
    </xf>
    <xf numFmtId="178" fontId="65" fillId="5" borderId="5" xfId="49" applyFont="1" applyFill="1" applyBorder="1" applyAlignment="1" applyProtection="1">
      <alignment horizontal="left" vertical="center"/>
      <protection hidden="1"/>
    </xf>
    <xf numFmtId="178" fontId="65" fillId="5" borderId="11" xfId="49" applyFont="1" applyFill="1" applyBorder="1" applyAlignment="1" applyProtection="1">
      <alignment horizontal="left" vertical="center" wrapText="1"/>
      <protection hidden="1"/>
    </xf>
    <xf numFmtId="178" fontId="13" fillId="5" borderId="0" xfId="0" applyNumberFormat="1" applyFont="1" applyFill="1" applyProtection="1">
      <protection hidden="1"/>
    </xf>
    <xf numFmtId="178" fontId="23" fillId="0" borderId="5" xfId="49" applyFont="1" applyFill="1" applyBorder="1" applyAlignment="1" applyProtection="1">
      <alignment horizontal="center" vertical="center" wrapText="1"/>
      <protection hidden="1"/>
    </xf>
    <xf numFmtId="0" fontId="13" fillId="2" borderId="53" xfId="0" applyFont="1" applyFill="1" applyBorder="1" applyAlignment="1" applyProtection="1">
      <alignment horizontal="center" vertical="center" wrapText="1"/>
      <protection hidden="1"/>
    </xf>
    <xf numFmtId="0" fontId="13" fillId="2" borderId="5" xfId="0" applyFont="1" applyFill="1" applyBorder="1" applyAlignment="1" applyProtection="1">
      <alignment horizontal="center" vertical="center" wrapText="1"/>
      <protection hidden="1"/>
    </xf>
    <xf numFmtId="0" fontId="5" fillId="0" borderId="8" xfId="0" applyFont="1" applyBorder="1" applyAlignment="1" applyProtection="1">
      <alignment horizontal="left" vertical="center"/>
      <protection hidden="1"/>
    </xf>
    <xf numFmtId="0" fontId="3" fillId="0" borderId="73" xfId="0" applyFont="1" applyBorder="1" applyAlignment="1" applyProtection="1">
      <alignment horizontal="center" vertical="center"/>
      <protection locked="0" hidden="1"/>
    </xf>
    <xf numFmtId="0" fontId="3" fillId="0" borderId="74" xfId="0" applyFont="1" applyBorder="1" applyAlignment="1" applyProtection="1">
      <alignment horizontal="center" vertical="center"/>
      <protection locked="0" hidden="1"/>
    </xf>
    <xf numFmtId="0" fontId="66" fillId="0" borderId="8" xfId="0" applyFont="1" applyBorder="1" applyAlignment="1" applyProtection="1">
      <alignment horizontal="left" vertical="center" wrapText="1"/>
      <protection hidden="1"/>
    </xf>
    <xf numFmtId="0" fontId="66" fillId="0" borderId="0" xfId="0" applyFont="1" applyAlignment="1" applyProtection="1">
      <alignment horizontal="left" vertical="center" wrapText="1"/>
      <protection hidden="1"/>
    </xf>
    <xf numFmtId="0" fontId="5" fillId="3" borderId="8" xfId="0" applyFont="1" applyFill="1" applyBorder="1" applyAlignment="1" applyProtection="1">
      <alignment horizontal="left" vertical="center" wrapText="1"/>
      <protection hidden="1"/>
    </xf>
    <xf numFmtId="0" fontId="5" fillId="3" borderId="0" xfId="0" applyFont="1" applyFill="1" applyAlignment="1" applyProtection="1">
      <alignment horizontal="left"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6" fillId="8" borderId="15" xfId="0" applyFont="1" applyFill="1" applyBorder="1" applyAlignment="1" applyProtection="1">
      <alignment horizontal="center" vertical="center"/>
      <protection hidden="1"/>
    </xf>
    <xf numFmtId="0" fontId="36" fillId="8" borderId="16" xfId="0" applyFont="1" applyFill="1" applyBorder="1" applyAlignment="1" applyProtection="1">
      <alignment horizontal="center" vertical="center"/>
      <protection hidden="1"/>
    </xf>
    <xf numFmtId="0" fontId="67" fillId="0" borderId="51" xfId="0" applyFont="1" applyBorder="1" applyAlignment="1">
      <alignment horizontal="center" vertical="center" wrapText="1"/>
    </xf>
    <xf numFmtId="0" fontId="67" fillId="0" borderId="12" xfId="0" applyFont="1" applyBorder="1" applyAlignment="1">
      <alignment horizontal="center" vertical="center" wrapText="1"/>
    </xf>
    <xf numFmtId="0" fontId="68" fillId="0" borderId="12" xfId="0" applyFont="1" applyBorder="1" applyAlignment="1">
      <alignment horizontal="center" vertical="center" wrapText="1"/>
    </xf>
    <xf numFmtId="49" fontId="36" fillId="0" borderId="1" xfId="0" applyNumberFormat="1" applyFont="1" applyBorder="1" applyAlignment="1" applyProtection="1">
      <alignment horizontal="center" vertical="center" wrapText="1"/>
      <protection hidden="1"/>
    </xf>
    <xf numFmtId="49" fontId="36" fillId="0" borderId="2" xfId="0" applyNumberFormat="1" applyFont="1" applyBorder="1" applyAlignment="1" applyProtection="1">
      <alignment horizontal="center" vertical="center" wrapText="1"/>
      <protection hidden="1"/>
    </xf>
    <xf numFmtId="49" fontId="25" fillId="0" borderId="0" xfId="6" applyNumberFormat="1" applyFont="1" applyBorder="1" applyAlignment="1" applyProtection="1">
      <alignment horizontal="center" vertical="center" wrapText="1"/>
      <protection hidden="1"/>
    </xf>
    <xf numFmtId="49" fontId="26" fillId="0" borderId="66" xfId="0" applyNumberFormat="1" applyFont="1" applyBorder="1" applyAlignment="1" applyProtection="1">
      <alignment horizontal="center" vertical="center" wrapText="1"/>
      <protection hidden="1"/>
    </xf>
    <xf numFmtId="49" fontId="26" fillId="0" borderId="67" xfId="0" applyNumberFormat="1" applyFont="1" applyBorder="1" applyAlignment="1" applyProtection="1">
      <alignment horizontal="center" vertical="center" wrapText="1"/>
      <protection hidden="1"/>
    </xf>
    <xf numFmtId="0" fontId="23" fillId="0" borderId="5" xfId="0" applyFont="1" applyBorder="1" applyAlignment="1" applyProtection="1">
      <alignment vertical="center"/>
      <protection hidden="1"/>
    </xf>
    <xf numFmtId="0" fontId="11" fillId="5" borderId="11" xfId="0" applyFont="1" applyFill="1" applyBorder="1" applyAlignment="1" applyProtection="1">
      <alignment horizontal="center" vertical="center"/>
      <protection locked="0" hidden="1"/>
    </xf>
    <xf numFmtId="0" fontId="11" fillId="5" borderId="7" xfId="0" applyFont="1" applyFill="1" applyBorder="1" applyAlignment="1" applyProtection="1">
      <alignment horizontal="center" vertical="center"/>
      <protection hidden="1"/>
    </xf>
    <xf numFmtId="0" fontId="62" fillId="5" borderId="5" xfId="0" applyFont="1" applyFill="1" applyBorder="1" applyAlignment="1" applyProtection="1">
      <alignment vertical="center"/>
      <protection hidden="1"/>
    </xf>
    <xf numFmtId="0" fontId="5" fillId="7" borderId="7" xfId="0" applyFont="1" applyFill="1" applyBorder="1" applyAlignment="1" applyProtection="1">
      <alignment horizontal="center" vertical="center" wrapText="1"/>
      <protection hidden="1"/>
    </xf>
    <xf numFmtId="0" fontId="4" fillId="7" borderId="4" xfId="0" applyFont="1" applyFill="1" applyBorder="1" applyAlignment="1" applyProtection="1">
      <alignment horizontal="center" vertical="center" wrapText="1"/>
      <protection hidden="1"/>
    </xf>
    <xf numFmtId="0" fontId="4" fillId="7" borderId="5" xfId="0" applyFont="1" applyFill="1" applyBorder="1" applyAlignment="1" applyProtection="1">
      <alignment horizontal="center" vertical="center" wrapText="1"/>
      <protection hidden="1"/>
    </xf>
    <xf numFmtId="0" fontId="69" fillId="0" borderId="4" xfId="0" applyFont="1" applyBorder="1" applyAlignment="1" applyProtection="1">
      <alignment horizontal="center" vertical="center" wrapText="1"/>
      <protection hidden="1"/>
    </xf>
    <xf numFmtId="0" fontId="69" fillId="0" borderId="5" xfId="0" applyFont="1" applyBorder="1" applyAlignment="1" applyProtection="1">
      <alignment horizontal="center" vertical="center" wrapText="1"/>
      <protection hidden="1"/>
    </xf>
    <xf numFmtId="0" fontId="4" fillId="7" borderId="54" xfId="0" applyFont="1" applyFill="1" applyBorder="1" applyAlignment="1" applyProtection="1">
      <alignment horizontal="center" vertical="center" wrapText="1"/>
      <protection hidden="1"/>
    </xf>
    <xf numFmtId="0" fontId="4" fillId="7" borderId="14" xfId="0" applyFont="1" applyFill="1" applyBorder="1" applyAlignment="1" applyProtection="1">
      <alignment horizontal="center" vertical="center" wrapText="1"/>
      <protection hidden="1"/>
    </xf>
    <xf numFmtId="0" fontId="70" fillId="2" borderId="5" xfId="0" applyFont="1" applyFill="1" applyBorder="1" applyAlignment="1" applyProtection="1">
      <alignment vertical="center" wrapText="1"/>
      <protection hidden="1"/>
    </xf>
    <xf numFmtId="0" fontId="70" fillId="2" borderId="7" xfId="0" applyFont="1" applyFill="1" applyBorder="1" applyAlignment="1" applyProtection="1">
      <alignment vertical="center" wrapText="1"/>
      <protection hidden="1"/>
    </xf>
    <xf numFmtId="0" fontId="5" fillId="0" borderId="7" xfId="0" applyFont="1" applyBorder="1" applyAlignment="1" applyProtection="1">
      <alignment vertical="center"/>
      <protection hidden="1"/>
    </xf>
    <xf numFmtId="0" fontId="5" fillId="0" borderId="0" xfId="0" applyFont="1" applyAlignment="1" applyProtection="1">
      <alignment vertical="center"/>
      <protection locked="0" hidden="1"/>
    </xf>
    <xf numFmtId="0" fontId="5" fillId="0" borderId="22" xfId="0" applyFont="1" applyBorder="1" applyAlignment="1" applyProtection="1">
      <alignment horizontal="center" vertical="center"/>
      <protection locked="0" hidden="1"/>
    </xf>
    <xf numFmtId="0" fontId="3" fillId="0" borderId="20" xfId="0" applyFont="1" applyBorder="1" applyAlignment="1" applyProtection="1">
      <alignment vertical="center" wrapText="1"/>
      <protection hidden="1"/>
    </xf>
    <xf numFmtId="0" fontId="68" fillId="0" borderId="51" xfId="0" applyFont="1" applyBorder="1" applyAlignment="1">
      <alignment horizontal="center" vertical="center" wrapText="1"/>
    </xf>
    <xf numFmtId="0" fontId="71" fillId="0" borderId="12" xfId="0" applyFont="1" applyBorder="1" applyAlignment="1" applyProtection="1">
      <alignment horizontal="center" vertical="center" wrapText="1"/>
      <protection hidden="1"/>
    </xf>
    <xf numFmtId="0" fontId="65" fillId="5" borderId="5" xfId="0" applyFont="1" applyFill="1" applyBorder="1" applyAlignment="1" applyProtection="1">
      <alignment horizontal="center" vertical="center"/>
      <protection hidden="1"/>
    </xf>
    <xf numFmtId="178" fontId="65" fillId="5" borderId="5" xfId="49" applyFont="1" applyFill="1" applyBorder="1" applyAlignment="1" applyProtection="1">
      <alignment vertical="center"/>
      <protection hidden="1"/>
    </xf>
    <xf numFmtId="0" fontId="23" fillId="0" borderId="5" xfId="0" applyFont="1" applyBorder="1" applyAlignment="1" applyProtection="1">
      <alignment horizontal="center" vertical="center"/>
      <protection hidden="1"/>
    </xf>
    <xf numFmtId="0" fontId="62" fillId="5" borderId="5" xfId="0" applyFont="1" applyFill="1" applyBorder="1" applyAlignment="1" applyProtection="1">
      <alignment vertical="center" wrapText="1"/>
      <protection hidden="1"/>
    </xf>
    <xf numFmtId="0" fontId="69" fillId="0" borderId="11" xfId="0" applyFont="1" applyBorder="1" applyAlignment="1" applyProtection="1">
      <alignment horizontal="center" vertical="center" wrapText="1"/>
      <protection hidden="1"/>
    </xf>
    <xf numFmtId="178" fontId="72" fillId="0" borderId="12" xfId="49" applyFont="1" applyFill="1" applyBorder="1" applyAlignment="1" applyProtection="1">
      <alignment horizontal="center" vertical="center" wrapText="1"/>
      <protection hidden="1"/>
    </xf>
    <xf numFmtId="0" fontId="3" fillId="0" borderId="68" xfId="0" applyFont="1" applyBorder="1" applyAlignment="1" applyProtection="1">
      <alignment horizontal="right" vertical="center" wrapText="1"/>
      <protection hidden="1"/>
    </xf>
    <xf numFmtId="0" fontId="3" fillId="0" borderId="57" xfId="0" applyFont="1" applyBorder="1" applyAlignment="1" applyProtection="1">
      <alignment horizontal="right" vertical="center" wrapText="1"/>
      <protection hidden="1"/>
    </xf>
    <xf numFmtId="0" fontId="3" fillId="0" borderId="58" xfId="0" applyFont="1" applyBorder="1" applyAlignment="1" applyProtection="1">
      <alignment horizontal="right" vertical="center" wrapText="1"/>
      <protection hidden="1"/>
    </xf>
    <xf numFmtId="0" fontId="3" fillId="0" borderId="53" xfId="0" applyFont="1" applyBorder="1" applyAlignment="1" applyProtection="1">
      <alignment horizontal="right" vertical="center" wrapText="1"/>
      <protection hidden="1"/>
    </xf>
    <xf numFmtId="0" fontId="3" fillId="0" borderId="5" xfId="0" applyFont="1" applyBorder="1" applyAlignment="1" applyProtection="1">
      <alignment horizontal="right" vertical="center" wrapText="1"/>
      <protection hidden="1"/>
    </xf>
    <xf numFmtId="0" fontId="3" fillId="0" borderId="11" xfId="0" applyFont="1" applyBorder="1" applyAlignment="1" applyProtection="1">
      <alignment horizontal="right" vertical="center" wrapText="1"/>
      <protection hidden="1"/>
    </xf>
    <xf numFmtId="0" fontId="3" fillId="0" borderId="69" xfId="0" applyFont="1" applyBorder="1" applyAlignment="1" applyProtection="1">
      <alignment horizontal="right" vertical="center" wrapText="1"/>
      <protection hidden="1"/>
    </xf>
    <xf numFmtId="0" fontId="3" fillId="0" borderId="70" xfId="0" applyFont="1" applyBorder="1" applyAlignment="1" applyProtection="1">
      <alignment horizontal="right" vertical="center" wrapText="1"/>
      <protection hidden="1"/>
    </xf>
    <xf numFmtId="0" fontId="3" fillId="0" borderId="65" xfId="0" applyFont="1" applyBorder="1" applyAlignment="1" applyProtection="1">
      <alignment horizontal="right" vertical="center" wrapText="1"/>
      <protection hidden="1"/>
    </xf>
    <xf numFmtId="0" fontId="5" fillId="3" borderId="0" xfId="0" applyFont="1" applyFill="1" applyAlignment="1" applyProtection="1">
      <alignment vertical="center" wrapText="1"/>
      <protection hidden="1"/>
    </xf>
    <xf numFmtId="0" fontId="3" fillId="0" borderId="59" xfId="0" applyFont="1" applyBorder="1" applyAlignment="1" applyProtection="1">
      <alignment vertical="center" wrapText="1"/>
      <protection hidden="1"/>
    </xf>
    <xf numFmtId="0" fontId="9" fillId="0" borderId="69" xfId="0" applyFont="1" applyBorder="1" applyAlignment="1" applyProtection="1">
      <alignment horizontal="right" vertical="center" wrapText="1"/>
      <protection hidden="1"/>
    </xf>
    <xf numFmtId="0" fontId="9" fillId="0" borderId="70" xfId="0" applyFont="1" applyBorder="1" applyAlignment="1" applyProtection="1">
      <alignment horizontal="right" vertical="center" wrapText="1"/>
      <protection hidden="1"/>
    </xf>
    <xf numFmtId="0" fontId="9" fillId="0" borderId="65" xfId="0" applyFont="1" applyBorder="1" applyAlignment="1" applyProtection="1">
      <alignment horizontal="right" vertical="center" wrapText="1"/>
      <protection hidden="1"/>
    </xf>
    <xf numFmtId="0" fontId="5" fillId="0" borderId="0" xfId="0" applyFont="1" applyAlignment="1" applyProtection="1">
      <alignment horizontal="right" vertical="center" wrapText="1"/>
      <protection hidden="1"/>
    </xf>
    <xf numFmtId="178" fontId="62" fillId="5" borderId="14" xfId="49" applyFont="1" applyFill="1" applyBorder="1" applyAlignment="1" applyProtection="1">
      <alignment horizontal="center" vertical="center" wrapText="1"/>
      <protection hidden="1"/>
    </xf>
    <xf numFmtId="178" fontId="3" fillId="0" borderId="32" xfId="49" applyFont="1" applyBorder="1" applyAlignment="1" applyProtection="1">
      <alignment horizontal="center" vertical="center" wrapText="1"/>
      <protection hidden="1"/>
    </xf>
    <xf numFmtId="178" fontId="3" fillId="0" borderId="33" xfId="49" applyFont="1" applyBorder="1" applyAlignment="1" applyProtection="1">
      <alignment horizontal="center" vertical="center" wrapText="1"/>
      <protection hidden="1"/>
    </xf>
    <xf numFmtId="178" fontId="3" fillId="0" borderId="57" xfId="49" applyFont="1" applyBorder="1" applyAlignment="1" applyProtection="1">
      <alignment horizontal="center" vertical="center" wrapText="1"/>
      <protection hidden="1"/>
    </xf>
    <xf numFmtId="178" fontId="3" fillId="0" borderId="5" xfId="49" applyFont="1" applyBorder="1" applyAlignment="1" applyProtection="1">
      <alignment horizontal="center" vertical="center" wrapText="1"/>
      <protection hidden="1"/>
    </xf>
    <xf numFmtId="178" fontId="9" fillId="0" borderId="70" xfId="49" applyFont="1" applyBorder="1" applyAlignment="1" applyProtection="1">
      <alignment horizontal="center" vertical="center" wrapText="1"/>
      <protection hidden="1"/>
    </xf>
    <xf numFmtId="0" fontId="63" fillId="3" borderId="34" xfId="0" applyFont="1" applyFill="1" applyBorder="1" applyAlignment="1" applyProtection="1">
      <alignment horizontal="center" vertical="center" textRotation="180" wrapText="1"/>
      <protection hidden="1"/>
    </xf>
    <xf numFmtId="178" fontId="5" fillId="0" borderId="0" xfId="49" applyFont="1" applyBorder="1" applyAlignment="1" applyProtection="1">
      <alignment horizontal="center" vertical="center" wrapText="1"/>
      <protection hidden="1"/>
    </xf>
    <xf numFmtId="0" fontId="63" fillId="3" borderId="0" xfId="0" applyFont="1" applyFill="1" applyAlignment="1" applyProtection="1">
      <alignment horizontal="center" vertical="center" textRotation="180" wrapText="1"/>
      <protection hidden="1"/>
    </xf>
    <xf numFmtId="0" fontId="36" fillId="8" borderId="47" xfId="0" applyFont="1" applyFill="1" applyBorder="1" applyAlignment="1" applyProtection="1">
      <alignment horizontal="center" vertical="center"/>
      <protection hidden="1"/>
    </xf>
    <xf numFmtId="49" fontId="36" fillId="0" borderId="28" xfId="0" applyNumberFormat="1" applyFont="1" applyBorder="1" applyAlignment="1" applyProtection="1">
      <alignment horizontal="center" vertical="center" wrapText="1"/>
      <protection hidden="1"/>
    </xf>
    <xf numFmtId="49" fontId="26" fillId="0" borderId="75" xfId="0" applyNumberFormat="1" applyFont="1" applyBorder="1" applyAlignment="1" applyProtection="1">
      <alignment horizontal="center" vertical="center" wrapText="1"/>
      <protection hidden="1"/>
    </xf>
    <xf numFmtId="0" fontId="21" fillId="9" borderId="12" xfId="0" applyFont="1" applyFill="1" applyBorder="1" applyAlignment="1">
      <alignment horizontal="center" vertical="center"/>
    </xf>
    <xf numFmtId="0" fontId="1" fillId="0" borderId="12" xfId="0" applyFont="1" applyBorder="1"/>
    <xf numFmtId="0" fontId="1" fillId="0" borderId="12" xfId="0" applyFont="1" applyBorder="1" applyAlignment="1">
      <alignment horizontal="center" vertical="center"/>
    </xf>
    <xf numFmtId="58" fontId="1" fillId="0" borderId="12" xfId="0" applyNumberFormat="1" applyFont="1" applyBorder="1" applyAlignment="1">
      <alignment horizontal="center" vertical="center"/>
    </xf>
    <xf numFmtId="16" fontId="1" fillId="0" borderId="12" xfId="0" applyNumberFormat="1" applyFont="1" applyBorder="1" applyAlignment="1">
      <alignment horizontal="center" vertical="center"/>
    </xf>
    <xf numFmtId="0" fontId="0" fillId="0" borderId="12" xfId="0" applyBorder="1"/>
    <xf numFmtId="0" fontId="1" fillId="0" borderId="51" xfId="0" applyFont="1" applyBorder="1" applyAlignment="1" applyProtection="1" quotePrefix="1">
      <alignment horizontal="left" vertical="center" wrapText="1"/>
      <protection hidden="1"/>
    </xf>
    <xf numFmtId="0" fontId="1" fillId="0" borderId="12" xfId="0" applyFont="1" applyBorder="1" applyAlignment="1" applyProtection="1" quotePrefix="1">
      <alignment horizontal="left" vertical="center" wrapText="1"/>
      <protection hidden="1"/>
    </xf>
    <xf numFmtId="0" fontId="28" fillId="2" borderId="53" xfId="0" applyFont="1" applyFill="1" applyBorder="1" applyAlignment="1" applyProtection="1" quotePrefix="1">
      <alignment horizontal="center" vertical="center"/>
      <protection hidden="1"/>
    </xf>
    <xf numFmtId="0" fontId="3" fillId="0" borderId="0" xfId="50" applyFont="1" applyAlignment="1" applyProtection="1" quotePrefix="1">
      <alignment vertical="center"/>
      <protection hidden="1"/>
    </xf>
    <xf numFmtId="0" fontId="1" fillId="0" borderId="51" xfId="50" applyBorder="1" applyAlignment="1" applyProtection="1" quotePrefix="1">
      <alignment horizontal="left" vertical="center" wrapText="1"/>
      <protection hidden="1"/>
    </xf>
    <xf numFmtId="0" fontId="1" fillId="0" borderId="12" xfId="50" applyBorder="1" applyAlignment="1" applyProtection="1" quotePrefix="1">
      <alignment horizontal="left" vertical="center" wrapText="1"/>
      <protection hidden="1"/>
    </xf>
    <xf numFmtId="0" fontId="28" fillId="2" borderId="53" xfId="50" applyFont="1" applyFill="1" applyBorder="1" applyAlignment="1" applyProtection="1" quotePrefix="1">
      <alignment horizontal="center" vertical="center"/>
      <protection hidden="1"/>
    </xf>
  </cellXfs>
  <cellStyles count="51">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Moneda 2 2 2" xfId="49"/>
    <cellStyle name="Normal 2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customXml" Target="../customXml/item4.xml"/><Relationship Id="rId15" Type="http://schemas.openxmlformats.org/officeDocument/2006/relationships/customXml" Target="../customXml/item3.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emf"/><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emf"/><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12</xdr:col>
      <xdr:colOff>771525</xdr:colOff>
      <xdr:row>34</xdr:row>
      <xdr:rowOff>0</xdr:rowOff>
    </xdr:from>
    <xdr:to>
      <xdr:col>13</xdr:col>
      <xdr:colOff>0</xdr:colOff>
      <xdr:row>34</xdr:row>
      <xdr:rowOff>0</xdr:rowOff>
    </xdr:to>
    <xdr:sp>
      <xdr:nvSpPr>
        <xdr:cNvPr id="2" name="Line 11"/>
        <xdr:cNvSpPr>
          <a:spLocks noChangeShapeType="1"/>
        </xdr:cNvSpPr>
      </xdr:nvSpPr>
      <xdr:spPr>
        <a:xfrm>
          <a:off x="10047605" y="7559675"/>
          <a:ext cx="244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0</xdr:rowOff>
    </xdr:from>
    <xdr:to>
      <xdr:col>12</xdr:col>
      <xdr:colOff>742950</xdr:colOff>
      <xdr:row>34</xdr:row>
      <xdr:rowOff>0</xdr:rowOff>
    </xdr:to>
    <xdr:sp>
      <xdr:nvSpPr>
        <xdr:cNvPr id="3" name="Line 11"/>
        <xdr:cNvSpPr>
          <a:spLocks noChangeShapeType="1"/>
        </xdr:cNvSpPr>
      </xdr:nvSpPr>
      <xdr:spPr>
        <a:xfrm>
          <a:off x="9276080" y="7559675"/>
          <a:ext cx="742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1504</xdr:rowOff>
    </xdr:from>
    <xdr:to>
      <xdr:col>5</xdr:col>
      <xdr:colOff>0</xdr:colOff>
      <xdr:row>34</xdr:row>
      <xdr:rowOff>1504</xdr:rowOff>
    </xdr:to>
    <xdr:sp>
      <xdr:nvSpPr>
        <xdr:cNvPr id="4" name="Line 14"/>
        <xdr:cNvSpPr>
          <a:spLocks noChangeShapeType="1"/>
        </xdr:cNvSpPr>
      </xdr:nvSpPr>
      <xdr:spPr>
        <a:xfrm>
          <a:off x="3586480" y="75609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1504</xdr:rowOff>
    </xdr:from>
    <xdr:to>
      <xdr:col>5</xdr:col>
      <xdr:colOff>0</xdr:colOff>
      <xdr:row>34</xdr:row>
      <xdr:rowOff>1504</xdr:rowOff>
    </xdr:to>
    <xdr:sp>
      <xdr:nvSpPr>
        <xdr:cNvPr id="5" name="Line 15"/>
        <xdr:cNvSpPr>
          <a:spLocks noChangeShapeType="1"/>
        </xdr:cNvSpPr>
      </xdr:nvSpPr>
      <xdr:spPr>
        <a:xfrm>
          <a:off x="3586480" y="75609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1504</xdr:rowOff>
    </xdr:from>
    <xdr:to>
      <xdr:col>5</xdr:col>
      <xdr:colOff>0</xdr:colOff>
      <xdr:row>34</xdr:row>
      <xdr:rowOff>1504</xdr:rowOff>
    </xdr:to>
    <xdr:sp>
      <xdr:nvSpPr>
        <xdr:cNvPr id="6" name="Line 16"/>
        <xdr:cNvSpPr>
          <a:spLocks noChangeShapeType="1"/>
        </xdr:cNvSpPr>
      </xdr:nvSpPr>
      <xdr:spPr>
        <a:xfrm>
          <a:off x="3586480" y="75609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1504</xdr:rowOff>
    </xdr:from>
    <xdr:to>
      <xdr:col>5</xdr:col>
      <xdr:colOff>0</xdr:colOff>
      <xdr:row>34</xdr:row>
      <xdr:rowOff>1504</xdr:rowOff>
    </xdr:to>
    <xdr:sp>
      <xdr:nvSpPr>
        <xdr:cNvPr id="7" name="Line 17"/>
        <xdr:cNvSpPr>
          <a:spLocks noChangeShapeType="1"/>
        </xdr:cNvSpPr>
      </xdr:nvSpPr>
      <xdr:spPr>
        <a:xfrm>
          <a:off x="3586480" y="75609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1504</xdr:rowOff>
    </xdr:from>
    <xdr:to>
      <xdr:col>5</xdr:col>
      <xdr:colOff>0</xdr:colOff>
      <xdr:row>34</xdr:row>
      <xdr:rowOff>1504</xdr:rowOff>
    </xdr:to>
    <xdr:sp>
      <xdr:nvSpPr>
        <xdr:cNvPr id="8" name="Line 18"/>
        <xdr:cNvSpPr>
          <a:spLocks noChangeShapeType="1"/>
        </xdr:cNvSpPr>
      </xdr:nvSpPr>
      <xdr:spPr>
        <a:xfrm>
          <a:off x="3586480" y="75609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1504</xdr:rowOff>
    </xdr:from>
    <xdr:to>
      <xdr:col>5</xdr:col>
      <xdr:colOff>0</xdr:colOff>
      <xdr:row>34</xdr:row>
      <xdr:rowOff>1504</xdr:rowOff>
    </xdr:to>
    <xdr:sp>
      <xdr:nvSpPr>
        <xdr:cNvPr id="9" name="Line 19"/>
        <xdr:cNvSpPr>
          <a:spLocks noChangeShapeType="1"/>
        </xdr:cNvSpPr>
      </xdr:nvSpPr>
      <xdr:spPr>
        <a:xfrm>
          <a:off x="3586480" y="75609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1504</xdr:rowOff>
    </xdr:from>
    <xdr:to>
      <xdr:col>5</xdr:col>
      <xdr:colOff>0</xdr:colOff>
      <xdr:row>34</xdr:row>
      <xdr:rowOff>1504</xdr:rowOff>
    </xdr:to>
    <xdr:sp>
      <xdr:nvSpPr>
        <xdr:cNvPr id="10" name="Line 20"/>
        <xdr:cNvSpPr>
          <a:spLocks noChangeShapeType="1"/>
        </xdr:cNvSpPr>
      </xdr:nvSpPr>
      <xdr:spPr>
        <a:xfrm>
          <a:off x="3586480" y="75609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1504</xdr:rowOff>
    </xdr:from>
    <xdr:to>
      <xdr:col>5</xdr:col>
      <xdr:colOff>0</xdr:colOff>
      <xdr:row>34</xdr:row>
      <xdr:rowOff>1504</xdr:rowOff>
    </xdr:to>
    <xdr:sp>
      <xdr:nvSpPr>
        <xdr:cNvPr id="11" name="Line 21"/>
        <xdr:cNvSpPr>
          <a:spLocks noChangeShapeType="1"/>
        </xdr:cNvSpPr>
      </xdr:nvSpPr>
      <xdr:spPr>
        <a:xfrm>
          <a:off x="3586480" y="75609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oneCellAnchor>
    <xdr:from>
      <xdr:col>0</xdr:col>
      <xdr:colOff>114300</xdr:colOff>
      <xdr:row>1</xdr:row>
      <xdr:rowOff>109152</xdr:rowOff>
    </xdr:from>
    <xdr:ext cx="1855300" cy="468229"/>
    <xdr:pic>
      <xdr:nvPicPr>
        <xdr:cNvPr id="13" name="Imagen 12"/>
        <xdr:cNvPicPr>
          <a:picLocks noChangeAspect="1"/>
        </xdr:cNvPicPr>
      </xdr:nvPicPr>
      <xdr:blipFill>
        <a:blip r:embed="rId1" cstate="print">
          <a:extLst>
            <a:ext uri="{28A0092B-C50C-407E-A947-70E740481C1C}">
              <a14:useLocalDpi xmlns:a14="http://schemas.microsoft.com/office/drawing/2010/main" val="0"/>
            </a:ext>
          </a:extLst>
        </a:blip>
        <a:srcRect/>
        <a:stretch>
          <a:fillRect/>
        </a:stretch>
      </xdr:blipFill>
      <xdr:spPr>
        <a:xfrm>
          <a:off x="114300" y="844550"/>
          <a:ext cx="1854835" cy="468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828674</xdr:colOff>
      <xdr:row>1</xdr:row>
      <xdr:rowOff>57150</xdr:rowOff>
    </xdr:from>
    <xdr:ext cx="638175" cy="638175"/>
    <xdr:pic>
      <xdr:nvPicPr>
        <xdr:cNvPr id="14" name="Imagen 22"/>
        <xdr:cNvPicPr>
          <a:picLocks noChangeAspect="1"/>
        </xdr:cNvPicPr>
      </xdr:nvPicPr>
      <xdr:blipFill>
        <a:blip r:embed="rId2" cstate="print">
          <a:extLst>
            <a:ext uri="{28A0092B-C50C-407E-A947-70E740481C1C}">
              <a14:useLocalDpi xmlns:a14="http://schemas.microsoft.com/office/drawing/2010/main" val="0"/>
            </a:ext>
          </a:extLst>
        </a:blip>
        <a:srcRect l="5801" t="6137" r="71315" b="50385"/>
        <a:stretch>
          <a:fillRect/>
        </a:stretch>
      </xdr:blipFill>
      <xdr:spPr>
        <a:xfrm>
          <a:off x="10104120" y="793115"/>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133350</xdr:colOff>
      <xdr:row>0</xdr:row>
      <xdr:rowOff>152400</xdr:rowOff>
    </xdr:from>
    <xdr:ext cx="895350" cy="368196"/>
    <xdr:pic>
      <xdr:nvPicPr>
        <xdr:cNvPr id="15" name="Picture 18" descr="Ocesa LINQ | Our Work | Lumston"/>
        <xdr:cNvPicPr>
          <a:picLocks noChangeAspect="1" noChangeArrowheads="1"/>
        </xdr:cNvPicPr>
      </xdr:nvPicPr>
      <xdr:blipFill>
        <a:blip r:embed="rId3" cstate="print">
          <a:clrChange>
            <a:clrFrom>
              <a:srgbClr val="1FB6A7"/>
            </a:clrFrom>
            <a:clrTo>
              <a:srgbClr val="1FB6A7">
                <a:alpha val="0"/>
              </a:srgbClr>
            </a:clrTo>
          </a:clrChange>
          <a:biLevel thresh="25000"/>
          <a:extLst>
            <a:ext uri="{28A0092B-C50C-407E-A947-70E740481C1C}">
              <a14:useLocalDpi xmlns:a14="http://schemas.microsoft.com/office/drawing/2010/main" val="0"/>
            </a:ext>
          </a:extLst>
        </a:blip>
        <a:srcRect l="23898" t="34920" r="23882" b="32853"/>
        <a:stretch>
          <a:fillRect/>
        </a:stretch>
      </xdr:blipFill>
      <xdr:spPr>
        <a:xfrm>
          <a:off x="133350" y="152400"/>
          <a:ext cx="895350" cy="3676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600074</xdr:colOff>
      <xdr:row>1</xdr:row>
      <xdr:rowOff>38100</xdr:rowOff>
    </xdr:from>
    <xdr:to>
      <xdr:col>13</xdr:col>
      <xdr:colOff>419099</xdr:colOff>
      <xdr:row>3</xdr:row>
      <xdr:rowOff>295275</xdr:rowOff>
    </xdr:to>
    <xdr:pic>
      <xdr:nvPicPr>
        <xdr:cNvPr id="2" name="Imagen 22"/>
        <xdr:cNvPicPr>
          <a:picLocks noChangeAspect="1"/>
        </xdr:cNvPicPr>
      </xdr:nvPicPr>
      <xdr:blipFill>
        <a:blip r:embed="rId1" cstate="print">
          <a:extLst>
            <a:ext uri="{28A0092B-C50C-407E-A947-70E740481C1C}">
              <a14:useLocalDpi xmlns:a14="http://schemas.microsoft.com/office/drawing/2010/main" val="0"/>
            </a:ext>
          </a:extLst>
        </a:blip>
        <a:srcRect l="5801" t="6137" r="71315" b="50385"/>
        <a:stretch>
          <a:fillRect/>
        </a:stretch>
      </xdr:blipFill>
      <xdr:spPr>
        <a:xfrm>
          <a:off x="10139680" y="774065"/>
          <a:ext cx="69278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33</xdr:row>
      <xdr:rowOff>0</xdr:rowOff>
    </xdr:from>
    <xdr:to>
      <xdr:col>13</xdr:col>
      <xdr:colOff>0</xdr:colOff>
      <xdr:row>33</xdr:row>
      <xdr:rowOff>0</xdr:rowOff>
    </xdr:to>
    <xdr:sp>
      <xdr:nvSpPr>
        <xdr:cNvPr id="3" name="Line 11"/>
        <xdr:cNvSpPr>
          <a:spLocks noChangeShapeType="1"/>
        </xdr:cNvSpPr>
      </xdr:nvSpPr>
      <xdr:spPr>
        <a:xfrm>
          <a:off x="10414000" y="7391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0</xdr:rowOff>
    </xdr:from>
    <xdr:to>
      <xdr:col>12</xdr:col>
      <xdr:colOff>742950</xdr:colOff>
      <xdr:row>33</xdr:row>
      <xdr:rowOff>0</xdr:rowOff>
    </xdr:to>
    <xdr:sp>
      <xdr:nvSpPr>
        <xdr:cNvPr id="4" name="Line 11"/>
        <xdr:cNvSpPr>
          <a:spLocks noChangeShapeType="1"/>
        </xdr:cNvSpPr>
      </xdr:nvSpPr>
      <xdr:spPr>
        <a:xfrm>
          <a:off x="9540240" y="7391400"/>
          <a:ext cx="742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5" name="Line 14"/>
        <xdr:cNvSpPr>
          <a:spLocks noChangeShapeType="1"/>
        </xdr:cNvSpPr>
      </xdr:nvSpPr>
      <xdr:spPr>
        <a:xfrm>
          <a:off x="3596640" y="7391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6" name="Line 15"/>
        <xdr:cNvSpPr>
          <a:spLocks noChangeShapeType="1"/>
        </xdr:cNvSpPr>
      </xdr:nvSpPr>
      <xdr:spPr>
        <a:xfrm>
          <a:off x="3596640" y="7391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7" name="Line 16"/>
        <xdr:cNvSpPr>
          <a:spLocks noChangeShapeType="1"/>
        </xdr:cNvSpPr>
      </xdr:nvSpPr>
      <xdr:spPr>
        <a:xfrm>
          <a:off x="3596640" y="7391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8" name="Line 17"/>
        <xdr:cNvSpPr>
          <a:spLocks noChangeShapeType="1"/>
        </xdr:cNvSpPr>
      </xdr:nvSpPr>
      <xdr:spPr>
        <a:xfrm>
          <a:off x="3596640" y="7391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9" name="Line 18"/>
        <xdr:cNvSpPr>
          <a:spLocks noChangeShapeType="1"/>
        </xdr:cNvSpPr>
      </xdr:nvSpPr>
      <xdr:spPr>
        <a:xfrm>
          <a:off x="3596640" y="7391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10" name="Line 19"/>
        <xdr:cNvSpPr>
          <a:spLocks noChangeShapeType="1"/>
        </xdr:cNvSpPr>
      </xdr:nvSpPr>
      <xdr:spPr>
        <a:xfrm>
          <a:off x="3596640" y="7391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11" name="Line 20"/>
        <xdr:cNvSpPr>
          <a:spLocks noChangeShapeType="1"/>
        </xdr:cNvSpPr>
      </xdr:nvSpPr>
      <xdr:spPr>
        <a:xfrm>
          <a:off x="3596640" y="7391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12" name="Line 21"/>
        <xdr:cNvSpPr>
          <a:spLocks noChangeShapeType="1"/>
        </xdr:cNvSpPr>
      </xdr:nvSpPr>
      <xdr:spPr>
        <a:xfrm>
          <a:off x="3596640" y="7391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0</xdr:col>
      <xdr:colOff>142875</xdr:colOff>
      <xdr:row>1</xdr:row>
      <xdr:rowOff>104775</xdr:rowOff>
    </xdr:from>
    <xdr:to>
      <xdr:col>3</xdr:col>
      <xdr:colOff>140800</xdr:colOff>
      <xdr:row>3</xdr:row>
      <xdr:rowOff>192004</xdr:rowOff>
    </xdr:to>
    <xdr:pic>
      <xdr:nvPicPr>
        <xdr:cNvPr id="13" name="Imagen 12"/>
        <xdr:cNvPicPr>
          <a:picLocks noChangeAspect="1"/>
        </xdr:cNvPicPr>
      </xdr:nvPicPr>
      <xdr:blipFill>
        <a:blip r:embed="rId2" cstate="print">
          <a:extLst>
            <a:ext uri="{28A0092B-C50C-407E-A947-70E740481C1C}">
              <a14:useLocalDpi xmlns:a14="http://schemas.microsoft.com/office/drawing/2010/main" val="0"/>
            </a:ext>
          </a:extLst>
        </a:blip>
        <a:srcRect/>
        <a:stretch>
          <a:fillRect/>
        </a:stretch>
      </xdr:blipFill>
      <xdr:spPr>
        <a:xfrm>
          <a:off x="142875" y="840740"/>
          <a:ext cx="1978660" cy="467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152400</xdr:rowOff>
    </xdr:from>
    <xdr:to>
      <xdr:col>1</xdr:col>
      <xdr:colOff>409575</xdr:colOff>
      <xdr:row>0</xdr:row>
      <xdr:rowOff>520596</xdr:rowOff>
    </xdr:to>
    <xdr:pic>
      <xdr:nvPicPr>
        <xdr:cNvPr id="15" name="Picture 18" descr="Ocesa LINQ | Our Work | Lumston"/>
        <xdr:cNvPicPr>
          <a:picLocks noChangeAspect="1" noChangeArrowheads="1"/>
        </xdr:cNvPicPr>
      </xdr:nvPicPr>
      <xdr:blipFill>
        <a:blip r:embed="rId3" cstate="print">
          <a:clrChange>
            <a:clrFrom>
              <a:srgbClr val="1FB6A7"/>
            </a:clrFrom>
            <a:clrTo>
              <a:srgbClr val="1FB6A7">
                <a:alpha val="0"/>
              </a:srgbClr>
            </a:clrTo>
          </a:clrChange>
          <a:biLevel thresh="25000"/>
          <a:extLst>
            <a:ext uri="{28A0092B-C50C-407E-A947-70E740481C1C}">
              <a14:useLocalDpi xmlns:a14="http://schemas.microsoft.com/office/drawing/2010/main" val="0"/>
            </a:ext>
          </a:extLst>
        </a:blip>
        <a:srcRect l="23898" t="34920" r="23882" b="32853"/>
        <a:stretch>
          <a:fillRect/>
        </a:stretch>
      </xdr:blipFill>
      <xdr:spPr>
        <a:xfrm>
          <a:off x="133350" y="152400"/>
          <a:ext cx="936625" cy="367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13</xdr:col>
      <xdr:colOff>0</xdr:colOff>
      <xdr:row>33</xdr:row>
      <xdr:rowOff>0</xdr:rowOff>
    </xdr:from>
    <xdr:to>
      <xdr:col>13</xdr:col>
      <xdr:colOff>0</xdr:colOff>
      <xdr:row>33</xdr:row>
      <xdr:rowOff>0</xdr:rowOff>
    </xdr:to>
    <xdr:sp>
      <xdr:nvSpPr>
        <xdr:cNvPr id="2" name="Line 11"/>
        <xdr:cNvSpPr>
          <a:spLocks noChangeShapeType="1"/>
        </xdr:cNvSpPr>
      </xdr:nvSpPr>
      <xdr:spPr>
        <a:xfrm>
          <a:off x="10922000" y="736092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0</xdr:rowOff>
    </xdr:from>
    <xdr:to>
      <xdr:col>12</xdr:col>
      <xdr:colOff>742950</xdr:colOff>
      <xdr:row>33</xdr:row>
      <xdr:rowOff>0</xdr:rowOff>
    </xdr:to>
    <xdr:sp>
      <xdr:nvSpPr>
        <xdr:cNvPr id="3" name="Line 11"/>
        <xdr:cNvSpPr>
          <a:spLocks noChangeShapeType="1"/>
        </xdr:cNvSpPr>
      </xdr:nvSpPr>
      <xdr:spPr>
        <a:xfrm>
          <a:off x="9906000" y="7360920"/>
          <a:ext cx="742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4" name="Line 14"/>
        <xdr:cNvSpPr>
          <a:spLocks noChangeShapeType="1"/>
        </xdr:cNvSpPr>
      </xdr:nvSpPr>
      <xdr:spPr>
        <a:xfrm>
          <a:off x="3423920" y="736092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5" name="Line 15"/>
        <xdr:cNvSpPr>
          <a:spLocks noChangeShapeType="1"/>
        </xdr:cNvSpPr>
      </xdr:nvSpPr>
      <xdr:spPr>
        <a:xfrm>
          <a:off x="3423920" y="736092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6" name="Line 16"/>
        <xdr:cNvSpPr>
          <a:spLocks noChangeShapeType="1"/>
        </xdr:cNvSpPr>
      </xdr:nvSpPr>
      <xdr:spPr>
        <a:xfrm>
          <a:off x="3423920" y="736092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7" name="Line 17"/>
        <xdr:cNvSpPr>
          <a:spLocks noChangeShapeType="1"/>
        </xdr:cNvSpPr>
      </xdr:nvSpPr>
      <xdr:spPr>
        <a:xfrm>
          <a:off x="3423920" y="736092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8" name="Line 18"/>
        <xdr:cNvSpPr>
          <a:spLocks noChangeShapeType="1"/>
        </xdr:cNvSpPr>
      </xdr:nvSpPr>
      <xdr:spPr>
        <a:xfrm>
          <a:off x="3423920" y="736092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9" name="Line 19"/>
        <xdr:cNvSpPr>
          <a:spLocks noChangeShapeType="1"/>
        </xdr:cNvSpPr>
      </xdr:nvSpPr>
      <xdr:spPr>
        <a:xfrm>
          <a:off x="3423920" y="736092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10" name="Line 20"/>
        <xdr:cNvSpPr>
          <a:spLocks noChangeShapeType="1"/>
        </xdr:cNvSpPr>
      </xdr:nvSpPr>
      <xdr:spPr>
        <a:xfrm>
          <a:off x="3423920" y="736092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11" name="Line 21"/>
        <xdr:cNvSpPr>
          <a:spLocks noChangeShapeType="1"/>
        </xdr:cNvSpPr>
      </xdr:nvSpPr>
      <xdr:spPr>
        <a:xfrm>
          <a:off x="3423920" y="736092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0</xdr:col>
      <xdr:colOff>152400</xdr:colOff>
      <xdr:row>1</xdr:row>
      <xdr:rowOff>142875</xdr:rowOff>
    </xdr:from>
    <xdr:to>
      <xdr:col>3</xdr:col>
      <xdr:colOff>150325</xdr:colOff>
      <xdr:row>3</xdr:row>
      <xdr:rowOff>230104</xdr:rowOff>
    </xdr:to>
    <xdr:pic>
      <xdr:nvPicPr>
        <xdr:cNvPr id="13" name="Imagen 12"/>
        <xdr:cNvPicPr>
          <a:picLocks noChangeAspect="1"/>
        </xdr:cNvPicPr>
      </xdr:nvPicPr>
      <xdr:blipFill>
        <a:blip r:embed="rId1" cstate="print">
          <a:extLst>
            <a:ext uri="{28A0092B-C50C-407E-A947-70E740481C1C}">
              <a14:useLocalDpi xmlns:a14="http://schemas.microsoft.com/office/drawing/2010/main" val="0"/>
            </a:ext>
          </a:extLst>
        </a:blip>
        <a:srcRect/>
        <a:stretch>
          <a:fillRect/>
        </a:stretch>
      </xdr:blipFill>
      <xdr:spPr>
        <a:xfrm>
          <a:off x="152400" y="878840"/>
          <a:ext cx="1978660" cy="467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790575</xdr:colOff>
      <xdr:row>1</xdr:row>
      <xdr:rowOff>66675</xdr:rowOff>
    </xdr:from>
    <xdr:to>
      <xdr:col>13</xdr:col>
      <xdr:colOff>485775</xdr:colOff>
      <xdr:row>3</xdr:row>
      <xdr:rowOff>333375</xdr:rowOff>
    </xdr:to>
    <xdr:pic>
      <xdr:nvPicPr>
        <xdr:cNvPr id="14" name="Imagen 22"/>
        <xdr:cNvPicPr>
          <a:picLocks noChangeAspect="1"/>
        </xdr:cNvPicPr>
      </xdr:nvPicPr>
      <xdr:blipFill>
        <a:blip r:embed="rId2" cstate="print">
          <a:extLst>
            <a:ext uri="{28A0092B-C50C-407E-A947-70E740481C1C}">
              <a14:useLocalDpi xmlns:a14="http://schemas.microsoft.com/office/drawing/2010/main" val="0"/>
            </a:ext>
          </a:extLst>
        </a:blip>
        <a:srcRect l="5801" t="6137" r="71315" b="50385"/>
        <a:stretch>
          <a:fillRect/>
        </a:stretch>
      </xdr:blipFill>
      <xdr:spPr>
        <a:xfrm>
          <a:off x="10696575" y="802640"/>
          <a:ext cx="7112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152400</xdr:rowOff>
    </xdr:from>
    <xdr:to>
      <xdr:col>1</xdr:col>
      <xdr:colOff>409575</xdr:colOff>
      <xdr:row>0</xdr:row>
      <xdr:rowOff>520596</xdr:rowOff>
    </xdr:to>
    <xdr:pic>
      <xdr:nvPicPr>
        <xdr:cNvPr id="15" name="Picture 18" descr="Ocesa LINQ | Our Work | Lumston"/>
        <xdr:cNvPicPr>
          <a:picLocks noChangeAspect="1" noChangeArrowheads="1"/>
        </xdr:cNvPicPr>
      </xdr:nvPicPr>
      <xdr:blipFill>
        <a:blip r:embed="rId3" cstate="print">
          <a:clrChange>
            <a:clrFrom>
              <a:srgbClr val="1FB6A7"/>
            </a:clrFrom>
            <a:clrTo>
              <a:srgbClr val="1FB6A7">
                <a:alpha val="0"/>
              </a:srgbClr>
            </a:clrTo>
          </a:clrChange>
          <a:biLevel thresh="25000"/>
          <a:extLst>
            <a:ext uri="{28A0092B-C50C-407E-A947-70E740481C1C}">
              <a14:useLocalDpi xmlns:a14="http://schemas.microsoft.com/office/drawing/2010/main" val="0"/>
            </a:ext>
          </a:extLst>
        </a:blip>
        <a:srcRect l="23898" t="34920" r="23882" b="32853"/>
        <a:stretch>
          <a:fillRect/>
        </a:stretch>
      </xdr:blipFill>
      <xdr:spPr>
        <a:xfrm>
          <a:off x="133350" y="152400"/>
          <a:ext cx="936625" cy="367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13</xdr:col>
      <xdr:colOff>0</xdr:colOff>
      <xdr:row>33</xdr:row>
      <xdr:rowOff>0</xdr:rowOff>
    </xdr:from>
    <xdr:to>
      <xdr:col>13</xdr:col>
      <xdr:colOff>0</xdr:colOff>
      <xdr:row>33</xdr:row>
      <xdr:rowOff>0</xdr:rowOff>
    </xdr:to>
    <xdr:sp>
      <xdr:nvSpPr>
        <xdr:cNvPr id="2" name="Line 11"/>
        <xdr:cNvSpPr>
          <a:spLocks noChangeShapeType="1"/>
        </xdr:cNvSpPr>
      </xdr:nvSpPr>
      <xdr:spPr>
        <a:xfrm>
          <a:off x="10668000" y="736092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0</xdr:rowOff>
    </xdr:from>
    <xdr:to>
      <xdr:col>12</xdr:col>
      <xdr:colOff>742950</xdr:colOff>
      <xdr:row>33</xdr:row>
      <xdr:rowOff>0</xdr:rowOff>
    </xdr:to>
    <xdr:sp>
      <xdr:nvSpPr>
        <xdr:cNvPr id="3" name="Line 11"/>
        <xdr:cNvSpPr>
          <a:spLocks noChangeShapeType="1"/>
        </xdr:cNvSpPr>
      </xdr:nvSpPr>
      <xdr:spPr>
        <a:xfrm>
          <a:off x="9652000" y="7360920"/>
          <a:ext cx="742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4" name="Line 14"/>
        <xdr:cNvSpPr>
          <a:spLocks noChangeShapeType="1"/>
        </xdr:cNvSpPr>
      </xdr:nvSpPr>
      <xdr:spPr>
        <a:xfrm>
          <a:off x="3423920" y="736092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5" name="Line 15"/>
        <xdr:cNvSpPr>
          <a:spLocks noChangeShapeType="1"/>
        </xdr:cNvSpPr>
      </xdr:nvSpPr>
      <xdr:spPr>
        <a:xfrm>
          <a:off x="3423920" y="736092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6" name="Line 16"/>
        <xdr:cNvSpPr>
          <a:spLocks noChangeShapeType="1"/>
        </xdr:cNvSpPr>
      </xdr:nvSpPr>
      <xdr:spPr>
        <a:xfrm>
          <a:off x="3423920" y="736092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7" name="Line 17"/>
        <xdr:cNvSpPr>
          <a:spLocks noChangeShapeType="1"/>
        </xdr:cNvSpPr>
      </xdr:nvSpPr>
      <xdr:spPr>
        <a:xfrm>
          <a:off x="3423920" y="736092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8" name="Line 18"/>
        <xdr:cNvSpPr>
          <a:spLocks noChangeShapeType="1"/>
        </xdr:cNvSpPr>
      </xdr:nvSpPr>
      <xdr:spPr>
        <a:xfrm>
          <a:off x="3423920" y="736092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9" name="Line 19"/>
        <xdr:cNvSpPr>
          <a:spLocks noChangeShapeType="1"/>
        </xdr:cNvSpPr>
      </xdr:nvSpPr>
      <xdr:spPr>
        <a:xfrm>
          <a:off x="3423920" y="736092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10" name="Line 20"/>
        <xdr:cNvSpPr>
          <a:spLocks noChangeShapeType="1"/>
        </xdr:cNvSpPr>
      </xdr:nvSpPr>
      <xdr:spPr>
        <a:xfrm>
          <a:off x="3423920" y="736092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xdr:nvSpPr>
        <xdr:cNvPr id="11" name="Line 21"/>
        <xdr:cNvSpPr>
          <a:spLocks noChangeShapeType="1"/>
        </xdr:cNvSpPr>
      </xdr:nvSpPr>
      <xdr:spPr>
        <a:xfrm>
          <a:off x="3423920" y="736092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0</xdr:col>
      <xdr:colOff>114300</xdr:colOff>
      <xdr:row>1</xdr:row>
      <xdr:rowOff>114300</xdr:rowOff>
    </xdr:from>
    <xdr:to>
      <xdr:col>3</xdr:col>
      <xdr:colOff>112225</xdr:colOff>
      <xdr:row>3</xdr:row>
      <xdr:rowOff>201529</xdr:rowOff>
    </xdr:to>
    <xdr:pic>
      <xdr:nvPicPr>
        <xdr:cNvPr id="12" name="Imagen 11"/>
        <xdr:cNvPicPr>
          <a:picLocks noChangeAspect="1"/>
        </xdr:cNvPicPr>
      </xdr:nvPicPr>
      <xdr:blipFill>
        <a:blip r:embed="rId1" cstate="print">
          <a:extLst>
            <a:ext uri="{28A0092B-C50C-407E-A947-70E740481C1C}">
              <a14:useLocalDpi xmlns:a14="http://schemas.microsoft.com/office/drawing/2010/main" val="0"/>
            </a:ext>
          </a:extLst>
        </a:blip>
        <a:srcRect/>
        <a:stretch>
          <a:fillRect/>
        </a:stretch>
      </xdr:blipFill>
      <xdr:spPr>
        <a:xfrm>
          <a:off x="114300" y="850265"/>
          <a:ext cx="1978660" cy="467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838199</xdr:colOff>
      <xdr:row>1</xdr:row>
      <xdr:rowOff>85726</xdr:rowOff>
    </xdr:from>
    <xdr:to>
      <xdr:col>13</xdr:col>
      <xdr:colOff>495299</xdr:colOff>
      <xdr:row>3</xdr:row>
      <xdr:rowOff>314326</xdr:rowOff>
    </xdr:to>
    <xdr:pic>
      <xdr:nvPicPr>
        <xdr:cNvPr id="13" name="Imagen 22"/>
        <xdr:cNvPicPr>
          <a:picLocks noChangeAspect="1"/>
        </xdr:cNvPicPr>
      </xdr:nvPicPr>
      <xdr:blipFill>
        <a:blip r:embed="rId2" cstate="print">
          <a:extLst>
            <a:ext uri="{28A0092B-C50C-407E-A947-70E740481C1C}">
              <a14:useLocalDpi xmlns:a14="http://schemas.microsoft.com/office/drawing/2010/main" val="0"/>
            </a:ext>
          </a:extLst>
        </a:blip>
        <a:srcRect l="5801" t="6137" r="71315" b="50385"/>
        <a:stretch>
          <a:fillRect/>
        </a:stretch>
      </xdr:blipFill>
      <xdr:spPr>
        <a:xfrm>
          <a:off x="10489565" y="821690"/>
          <a:ext cx="6731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152400</xdr:rowOff>
    </xdr:from>
    <xdr:to>
      <xdr:col>1</xdr:col>
      <xdr:colOff>409575</xdr:colOff>
      <xdr:row>0</xdr:row>
      <xdr:rowOff>520596</xdr:rowOff>
    </xdr:to>
    <xdr:pic>
      <xdr:nvPicPr>
        <xdr:cNvPr id="15" name="Picture 18" descr="Ocesa LINQ | Our Work | Lumston"/>
        <xdr:cNvPicPr>
          <a:picLocks noChangeAspect="1" noChangeArrowheads="1"/>
        </xdr:cNvPicPr>
      </xdr:nvPicPr>
      <xdr:blipFill>
        <a:blip r:embed="rId3" cstate="print">
          <a:clrChange>
            <a:clrFrom>
              <a:srgbClr val="1FB6A7"/>
            </a:clrFrom>
            <a:clrTo>
              <a:srgbClr val="1FB6A7">
                <a:alpha val="0"/>
              </a:srgbClr>
            </a:clrTo>
          </a:clrChange>
          <a:biLevel thresh="25000"/>
          <a:extLst>
            <a:ext uri="{28A0092B-C50C-407E-A947-70E740481C1C}">
              <a14:useLocalDpi xmlns:a14="http://schemas.microsoft.com/office/drawing/2010/main" val="0"/>
            </a:ext>
          </a:extLst>
        </a:blip>
        <a:srcRect l="23898" t="34920" r="23882" b="32853"/>
        <a:stretch>
          <a:fillRect/>
        </a:stretch>
      </xdr:blipFill>
      <xdr:spPr>
        <a:xfrm>
          <a:off x="133350" y="152400"/>
          <a:ext cx="936625" cy="367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77</xdr:row>
      <xdr:rowOff>9525</xdr:rowOff>
    </xdr:from>
    <xdr:to>
      <xdr:col>0</xdr:col>
      <xdr:colOff>0</xdr:colOff>
      <xdr:row>78</xdr:row>
      <xdr:rowOff>0</xdr:rowOff>
    </xdr:to>
    <xdr:sp>
      <xdr:nvSpPr>
        <xdr:cNvPr id="2" name="Rectangle 3"/>
        <xdr:cNvSpPr>
          <a:spLocks noChangeArrowheads="1"/>
        </xdr:cNvSpPr>
      </xdr:nvSpPr>
      <xdr:spPr>
        <a:xfrm>
          <a:off x="0" y="16667480"/>
          <a:ext cx="0" cy="180975"/>
        </a:xfrm>
        <a:prstGeom prst="rect">
          <a:avLst/>
        </a:prstGeom>
        <a:solidFill>
          <a:srgbClr val="FFFFFF"/>
        </a:solidFill>
        <a:ln w="3175">
          <a:solidFill>
            <a:srgbClr val="000000"/>
          </a:solidFill>
          <a:miter lim="800000"/>
        </a:ln>
      </xdr:spPr>
    </xdr:sp>
    <xdr:clientData/>
  </xdr:twoCellAnchor>
  <xdr:twoCellAnchor>
    <xdr:from>
      <xdr:col>0</xdr:col>
      <xdr:colOff>0</xdr:colOff>
      <xdr:row>73</xdr:row>
      <xdr:rowOff>9525</xdr:rowOff>
    </xdr:from>
    <xdr:to>
      <xdr:col>0</xdr:col>
      <xdr:colOff>0</xdr:colOff>
      <xdr:row>74</xdr:row>
      <xdr:rowOff>0</xdr:rowOff>
    </xdr:to>
    <xdr:sp>
      <xdr:nvSpPr>
        <xdr:cNvPr id="3" name="Rectangle 4"/>
        <xdr:cNvSpPr>
          <a:spLocks noChangeArrowheads="1"/>
        </xdr:cNvSpPr>
      </xdr:nvSpPr>
      <xdr:spPr>
        <a:xfrm>
          <a:off x="0" y="15838805"/>
          <a:ext cx="0" cy="314325"/>
        </a:xfrm>
        <a:prstGeom prst="rect">
          <a:avLst/>
        </a:prstGeom>
        <a:solidFill>
          <a:srgbClr val="FFFFFF"/>
        </a:solidFill>
        <a:ln w="3175">
          <a:solidFill>
            <a:srgbClr val="000000"/>
          </a:solidFill>
          <a:miter lim="800000"/>
        </a:ln>
      </xdr:spPr>
    </xdr:sp>
    <xdr:clientData/>
  </xdr:twoCellAnchor>
  <xdr:twoCellAnchor>
    <xdr:from>
      <xdr:col>0</xdr:col>
      <xdr:colOff>0</xdr:colOff>
      <xdr:row>78</xdr:row>
      <xdr:rowOff>0</xdr:rowOff>
    </xdr:from>
    <xdr:to>
      <xdr:col>0</xdr:col>
      <xdr:colOff>0</xdr:colOff>
      <xdr:row>78</xdr:row>
      <xdr:rowOff>0</xdr:rowOff>
    </xdr:to>
    <xdr:sp>
      <xdr:nvSpPr>
        <xdr:cNvPr id="4" name="Rectangle 5"/>
        <xdr:cNvSpPr>
          <a:spLocks noChangeArrowheads="1"/>
        </xdr:cNvSpPr>
      </xdr:nvSpPr>
      <xdr:spPr>
        <a:xfrm>
          <a:off x="0" y="16848455"/>
          <a:ext cx="0" cy="0"/>
        </a:xfrm>
        <a:prstGeom prst="rect">
          <a:avLst/>
        </a:prstGeom>
        <a:solidFill>
          <a:srgbClr val="FFFFFF"/>
        </a:solidFill>
        <a:ln w="3175">
          <a:solidFill>
            <a:srgbClr val="000000"/>
          </a:solidFill>
          <a:miter lim="800000"/>
        </a:ln>
      </xdr:spPr>
    </xdr:sp>
    <xdr:clientData/>
  </xdr:twoCellAnchor>
  <xdr:twoCellAnchor>
    <xdr:from>
      <xdr:col>0</xdr:col>
      <xdr:colOff>0</xdr:colOff>
      <xdr:row>79</xdr:row>
      <xdr:rowOff>9525</xdr:rowOff>
    </xdr:from>
    <xdr:to>
      <xdr:col>0</xdr:col>
      <xdr:colOff>0</xdr:colOff>
      <xdr:row>80</xdr:row>
      <xdr:rowOff>0</xdr:rowOff>
    </xdr:to>
    <xdr:sp>
      <xdr:nvSpPr>
        <xdr:cNvPr id="5" name="Rectangle 6"/>
        <xdr:cNvSpPr>
          <a:spLocks noChangeArrowheads="1"/>
        </xdr:cNvSpPr>
      </xdr:nvSpPr>
      <xdr:spPr>
        <a:xfrm>
          <a:off x="0" y="17030700"/>
          <a:ext cx="0" cy="340995"/>
        </a:xfrm>
        <a:prstGeom prst="rect">
          <a:avLst/>
        </a:prstGeom>
        <a:solidFill>
          <a:srgbClr val="FFFFFF"/>
        </a:solidFill>
        <a:ln w="3175">
          <a:solidFill>
            <a:srgbClr val="000000"/>
          </a:solidFill>
          <a:miter lim="800000"/>
        </a:ln>
      </xdr:spPr>
    </xdr:sp>
    <xdr:clientData/>
  </xdr:twoCellAnchor>
  <xdr:twoCellAnchor>
    <xdr:from>
      <xdr:col>0</xdr:col>
      <xdr:colOff>0</xdr:colOff>
      <xdr:row>72</xdr:row>
      <xdr:rowOff>9525</xdr:rowOff>
    </xdr:from>
    <xdr:to>
      <xdr:col>0</xdr:col>
      <xdr:colOff>0</xdr:colOff>
      <xdr:row>82</xdr:row>
      <xdr:rowOff>0</xdr:rowOff>
    </xdr:to>
    <xdr:sp>
      <xdr:nvSpPr>
        <xdr:cNvPr id="6" name="Line 7"/>
        <xdr:cNvSpPr>
          <a:spLocks noChangeShapeType="1"/>
        </xdr:cNvSpPr>
      </xdr:nvSpPr>
      <xdr:spPr>
        <a:xfrm>
          <a:off x="0" y="15512415"/>
          <a:ext cx="0" cy="25571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72</xdr:row>
      <xdr:rowOff>9525</xdr:rowOff>
    </xdr:from>
    <xdr:to>
      <xdr:col>0</xdr:col>
      <xdr:colOff>0</xdr:colOff>
      <xdr:row>82</xdr:row>
      <xdr:rowOff>0</xdr:rowOff>
    </xdr:to>
    <xdr:sp>
      <xdr:nvSpPr>
        <xdr:cNvPr id="7" name="Line 8"/>
        <xdr:cNvSpPr>
          <a:spLocks noChangeShapeType="1"/>
        </xdr:cNvSpPr>
      </xdr:nvSpPr>
      <xdr:spPr>
        <a:xfrm>
          <a:off x="0" y="15512415"/>
          <a:ext cx="0" cy="25571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72</xdr:row>
      <xdr:rowOff>9525</xdr:rowOff>
    </xdr:from>
    <xdr:to>
      <xdr:col>0</xdr:col>
      <xdr:colOff>0</xdr:colOff>
      <xdr:row>82</xdr:row>
      <xdr:rowOff>0</xdr:rowOff>
    </xdr:to>
    <xdr:sp>
      <xdr:nvSpPr>
        <xdr:cNvPr id="8" name="Line 9"/>
        <xdr:cNvSpPr>
          <a:spLocks noChangeShapeType="1"/>
        </xdr:cNvSpPr>
      </xdr:nvSpPr>
      <xdr:spPr>
        <a:xfrm>
          <a:off x="0" y="15512415"/>
          <a:ext cx="0" cy="25571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72</xdr:row>
      <xdr:rowOff>9525</xdr:rowOff>
    </xdr:from>
    <xdr:to>
      <xdr:col>0</xdr:col>
      <xdr:colOff>0</xdr:colOff>
      <xdr:row>82</xdr:row>
      <xdr:rowOff>0</xdr:rowOff>
    </xdr:to>
    <xdr:sp>
      <xdr:nvSpPr>
        <xdr:cNvPr id="9" name="Line 10"/>
        <xdr:cNvSpPr>
          <a:spLocks noChangeShapeType="1"/>
        </xdr:cNvSpPr>
      </xdr:nvSpPr>
      <xdr:spPr>
        <a:xfrm>
          <a:off x="0" y="15512415"/>
          <a:ext cx="0" cy="25571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72</xdr:row>
      <xdr:rowOff>9525</xdr:rowOff>
    </xdr:from>
    <xdr:to>
      <xdr:col>0</xdr:col>
      <xdr:colOff>0</xdr:colOff>
      <xdr:row>82</xdr:row>
      <xdr:rowOff>0</xdr:rowOff>
    </xdr:to>
    <xdr:sp>
      <xdr:nvSpPr>
        <xdr:cNvPr id="10" name="Line 11"/>
        <xdr:cNvSpPr>
          <a:spLocks noChangeShapeType="1"/>
        </xdr:cNvSpPr>
      </xdr:nvSpPr>
      <xdr:spPr>
        <a:xfrm>
          <a:off x="0" y="15512415"/>
          <a:ext cx="0" cy="25571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72</xdr:row>
      <xdr:rowOff>0</xdr:rowOff>
    </xdr:from>
    <xdr:to>
      <xdr:col>0</xdr:col>
      <xdr:colOff>0</xdr:colOff>
      <xdr:row>82</xdr:row>
      <xdr:rowOff>0</xdr:rowOff>
    </xdr:to>
    <xdr:sp>
      <xdr:nvSpPr>
        <xdr:cNvPr id="11" name="Line 12"/>
        <xdr:cNvSpPr>
          <a:spLocks noChangeShapeType="1"/>
        </xdr:cNvSpPr>
      </xdr:nvSpPr>
      <xdr:spPr>
        <a:xfrm>
          <a:off x="0" y="15502890"/>
          <a:ext cx="0" cy="256667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72</xdr:row>
      <xdr:rowOff>9525</xdr:rowOff>
    </xdr:from>
    <xdr:to>
      <xdr:col>0</xdr:col>
      <xdr:colOff>0</xdr:colOff>
      <xdr:row>82</xdr:row>
      <xdr:rowOff>0</xdr:rowOff>
    </xdr:to>
    <xdr:sp>
      <xdr:nvSpPr>
        <xdr:cNvPr id="12" name="Line 13"/>
        <xdr:cNvSpPr>
          <a:spLocks noChangeShapeType="1"/>
        </xdr:cNvSpPr>
      </xdr:nvSpPr>
      <xdr:spPr>
        <a:xfrm>
          <a:off x="0" y="15512415"/>
          <a:ext cx="0" cy="25571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72</xdr:row>
      <xdr:rowOff>9525</xdr:rowOff>
    </xdr:from>
    <xdr:to>
      <xdr:col>0</xdr:col>
      <xdr:colOff>0</xdr:colOff>
      <xdr:row>82</xdr:row>
      <xdr:rowOff>0</xdr:rowOff>
    </xdr:to>
    <xdr:sp>
      <xdr:nvSpPr>
        <xdr:cNvPr id="13" name="Line 14"/>
        <xdr:cNvSpPr>
          <a:spLocks noChangeShapeType="1"/>
        </xdr:cNvSpPr>
      </xdr:nvSpPr>
      <xdr:spPr>
        <a:xfrm>
          <a:off x="0" y="15512415"/>
          <a:ext cx="0" cy="25571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72</xdr:row>
      <xdr:rowOff>9525</xdr:rowOff>
    </xdr:from>
    <xdr:to>
      <xdr:col>0</xdr:col>
      <xdr:colOff>0</xdr:colOff>
      <xdr:row>82</xdr:row>
      <xdr:rowOff>0</xdr:rowOff>
    </xdr:to>
    <xdr:sp>
      <xdr:nvSpPr>
        <xdr:cNvPr id="14" name="Line 15"/>
        <xdr:cNvSpPr>
          <a:spLocks noChangeShapeType="1"/>
        </xdr:cNvSpPr>
      </xdr:nvSpPr>
      <xdr:spPr>
        <a:xfrm>
          <a:off x="0" y="15512415"/>
          <a:ext cx="0" cy="25571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72</xdr:row>
      <xdr:rowOff>9525</xdr:rowOff>
    </xdr:from>
    <xdr:to>
      <xdr:col>0</xdr:col>
      <xdr:colOff>0</xdr:colOff>
      <xdr:row>82</xdr:row>
      <xdr:rowOff>0</xdr:rowOff>
    </xdr:to>
    <xdr:sp>
      <xdr:nvSpPr>
        <xdr:cNvPr id="15" name="Line 16"/>
        <xdr:cNvSpPr>
          <a:spLocks noChangeShapeType="1"/>
        </xdr:cNvSpPr>
      </xdr:nvSpPr>
      <xdr:spPr>
        <a:xfrm>
          <a:off x="0" y="15512415"/>
          <a:ext cx="0" cy="2557145"/>
        </a:xfrm>
        <a:prstGeom prst="line">
          <a:avLst/>
        </a:prstGeom>
        <a:noFill/>
        <a:ln w="317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72</xdr:row>
      <xdr:rowOff>9525</xdr:rowOff>
    </xdr:from>
    <xdr:to>
      <xdr:col>0</xdr:col>
      <xdr:colOff>0</xdr:colOff>
      <xdr:row>82</xdr:row>
      <xdr:rowOff>0</xdr:rowOff>
    </xdr:to>
    <xdr:sp>
      <xdr:nvSpPr>
        <xdr:cNvPr id="16" name="Line 17"/>
        <xdr:cNvSpPr>
          <a:spLocks noChangeShapeType="1"/>
        </xdr:cNvSpPr>
      </xdr:nvSpPr>
      <xdr:spPr>
        <a:xfrm>
          <a:off x="0" y="15512415"/>
          <a:ext cx="0" cy="2557145"/>
        </a:xfrm>
        <a:prstGeom prst="line">
          <a:avLst/>
        </a:prstGeom>
        <a:noFill/>
        <a:ln w="317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72</xdr:row>
      <xdr:rowOff>9525</xdr:rowOff>
    </xdr:from>
    <xdr:to>
      <xdr:col>0</xdr:col>
      <xdr:colOff>0</xdr:colOff>
      <xdr:row>82</xdr:row>
      <xdr:rowOff>0</xdr:rowOff>
    </xdr:to>
    <xdr:sp>
      <xdr:nvSpPr>
        <xdr:cNvPr id="17" name="Line 18"/>
        <xdr:cNvSpPr>
          <a:spLocks noChangeShapeType="1"/>
        </xdr:cNvSpPr>
      </xdr:nvSpPr>
      <xdr:spPr>
        <a:xfrm>
          <a:off x="0" y="15512415"/>
          <a:ext cx="0" cy="2557145"/>
        </a:xfrm>
        <a:prstGeom prst="line">
          <a:avLst/>
        </a:prstGeom>
        <a:noFill/>
        <a:ln w="317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72</xdr:row>
      <xdr:rowOff>9525</xdr:rowOff>
    </xdr:from>
    <xdr:to>
      <xdr:col>0</xdr:col>
      <xdr:colOff>0</xdr:colOff>
      <xdr:row>82</xdr:row>
      <xdr:rowOff>0</xdr:rowOff>
    </xdr:to>
    <xdr:sp>
      <xdr:nvSpPr>
        <xdr:cNvPr id="18" name="Line 19"/>
        <xdr:cNvSpPr>
          <a:spLocks noChangeShapeType="1"/>
        </xdr:cNvSpPr>
      </xdr:nvSpPr>
      <xdr:spPr>
        <a:xfrm>
          <a:off x="0" y="15512415"/>
          <a:ext cx="0" cy="2557145"/>
        </a:xfrm>
        <a:prstGeom prst="line">
          <a:avLst/>
        </a:prstGeom>
        <a:noFill/>
        <a:ln w="317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72</xdr:row>
      <xdr:rowOff>9525</xdr:rowOff>
    </xdr:from>
    <xdr:to>
      <xdr:col>0</xdr:col>
      <xdr:colOff>0</xdr:colOff>
      <xdr:row>82</xdr:row>
      <xdr:rowOff>0</xdr:rowOff>
    </xdr:to>
    <xdr:sp>
      <xdr:nvSpPr>
        <xdr:cNvPr id="19" name="Line 20"/>
        <xdr:cNvSpPr>
          <a:spLocks noChangeShapeType="1"/>
        </xdr:cNvSpPr>
      </xdr:nvSpPr>
      <xdr:spPr>
        <a:xfrm>
          <a:off x="0" y="15512415"/>
          <a:ext cx="0" cy="2557145"/>
        </a:xfrm>
        <a:prstGeom prst="line">
          <a:avLst/>
        </a:prstGeom>
        <a:noFill/>
        <a:ln w="317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72</xdr:row>
      <xdr:rowOff>0</xdr:rowOff>
    </xdr:from>
    <xdr:to>
      <xdr:col>0</xdr:col>
      <xdr:colOff>0</xdr:colOff>
      <xdr:row>82</xdr:row>
      <xdr:rowOff>0</xdr:rowOff>
    </xdr:to>
    <xdr:sp>
      <xdr:nvSpPr>
        <xdr:cNvPr id="20" name="Line 21"/>
        <xdr:cNvSpPr>
          <a:spLocks noChangeShapeType="1"/>
        </xdr:cNvSpPr>
      </xdr:nvSpPr>
      <xdr:spPr>
        <a:xfrm>
          <a:off x="0" y="15502890"/>
          <a:ext cx="0" cy="2566670"/>
        </a:xfrm>
        <a:prstGeom prst="line">
          <a:avLst/>
        </a:prstGeom>
        <a:noFill/>
        <a:ln w="317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72</xdr:row>
      <xdr:rowOff>9525</xdr:rowOff>
    </xdr:from>
    <xdr:to>
      <xdr:col>0</xdr:col>
      <xdr:colOff>0</xdr:colOff>
      <xdr:row>82</xdr:row>
      <xdr:rowOff>0</xdr:rowOff>
    </xdr:to>
    <xdr:sp>
      <xdr:nvSpPr>
        <xdr:cNvPr id="21" name="Line 22"/>
        <xdr:cNvSpPr>
          <a:spLocks noChangeShapeType="1"/>
        </xdr:cNvSpPr>
      </xdr:nvSpPr>
      <xdr:spPr>
        <a:xfrm>
          <a:off x="0" y="15512415"/>
          <a:ext cx="0" cy="2557145"/>
        </a:xfrm>
        <a:prstGeom prst="line">
          <a:avLst/>
        </a:prstGeom>
        <a:noFill/>
        <a:ln w="317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72</xdr:row>
      <xdr:rowOff>9525</xdr:rowOff>
    </xdr:from>
    <xdr:to>
      <xdr:col>0</xdr:col>
      <xdr:colOff>0</xdr:colOff>
      <xdr:row>82</xdr:row>
      <xdr:rowOff>0</xdr:rowOff>
    </xdr:to>
    <xdr:sp>
      <xdr:nvSpPr>
        <xdr:cNvPr id="22" name="Line 23"/>
        <xdr:cNvSpPr>
          <a:spLocks noChangeShapeType="1"/>
        </xdr:cNvSpPr>
      </xdr:nvSpPr>
      <xdr:spPr>
        <a:xfrm>
          <a:off x="0" y="15512415"/>
          <a:ext cx="0" cy="2557145"/>
        </a:xfrm>
        <a:prstGeom prst="line">
          <a:avLst/>
        </a:prstGeom>
        <a:noFill/>
        <a:ln w="317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72</xdr:row>
      <xdr:rowOff>9525</xdr:rowOff>
    </xdr:from>
    <xdr:to>
      <xdr:col>0</xdr:col>
      <xdr:colOff>0</xdr:colOff>
      <xdr:row>82</xdr:row>
      <xdr:rowOff>0</xdr:rowOff>
    </xdr:to>
    <xdr:sp>
      <xdr:nvSpPr>
        <xdr:cNvPr id="23" name="Line 24"/>
        <xdr:cNvSpPr>
          <a:spLocks noChangeShapeType="1"/>
        </xdr:cNvSpPr>
      </xdr:nvSpPr>
      <xdr:spPr>
        <a:xfrm>
          <a:off x="0" y="15512415"/>
          <a:ext cx="0" cy="2557145"/>
        </a:xfrm>
        <a:prstGeom prst="line">
          <a:avLst/>
        </a:prstGeom>
        <a:noFill/>
        <a:ln w="317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11</xdr:col>
      <xdr:colOff>835540</xdr:colOff>
      <xdr:row>1</xdr:row>
      <xdr:rowOff>63167</xdr:rowOff>
    </xdr:from>
    <xdr:to>
      <xdr:col>13</xdr:col>
      <xdr:colOff>12532</xdr:colOff>
      <xdr:row>3</xdr:row>
      <xdr:rowOff>276225</xdr:rowOff>
    </xdr:to>
    <xdr:pic>
      <xdr:nvPicPr>
        <xdr:cNvPr id="24" name="Imagen 40"/>
        <xdr:cNvPicPr>
          <a:picLocks noChangeAspect="1"/>
        </xdr:cNvPicPr>
      </xdr:nvPicPr>
      <xdr:blipFill>
        <a:blip r:embed="rId1" cstate="print">
          <a:extLst>
            <a:ext uri="{28A0092B-C50C-407E-A947-70E740481C1C}">
              <a14:useLocalDpi xmlns:a14="http://schemas.microsoft.com/office/drawing/2010/main" val="0"/>
            </a:ext>
          </a:extLst>
        </a:blip>
        <a:srcRect l="28091" t="8478" r="47693" b="48548"/>
        <a:stretch>
          <a:fillRect/>
        </a:stretch>
      </xdr:blipFill>
      <xdr:spPr>
        <a:xfrm>
          <a:off x="9217025" y="798830"/>
          <a:ext cx="7416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36</xdr:row>
      <xdr:rowOff>0</xdr:rowOff>
    </xdr:from>
    <xdr:to>
      <xdr:col>13</xdr:col>
      <xdr:colOff>0</xdr:colOff>
      <xdr:row>36</xdr:row>
      <xdr:rowOff>0</xdr:rowOff>
    </xdr:to>
    <xdr:sp>
      <xdr:nvSpPr>
        <xdr:cNvPr id="25" name="Line 11"/>
        <xdr:cNvSpPr>
          <a:spLocks noChangeShapeType="1"/>
        </xdr:cNvSpPr>
      </xdr:nvSpPr>
      <xdr:spPr>
        <a:xfrm>
          <a:off x="994664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26" name="Line 14"/>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27" name="Line 15"/>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28" name="Line 16"/>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29" name="Line 17"/>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30" name="Line 18"/>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31" name="Line 19"/>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32" name="Line 20"/>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33" name="Line 21"/>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0</xdr:rowOff>
    </xdr:from>
    <xdr:to>
      <xdr:col>12</xdr:col>
      <xdr:colOff>0</xdr:colOff>
      <xdr:row>36</xdr:row>
      <xdr:rowOff>0</xdr:rowOff>
    </xdr:to>
    <xdr:sp>
      <xdr:nvSpPr>
        <xdr:cNvPr id="34" name="Line 11"/>
        <xdr:cNvSpPr>
          <a:spLocks noChangeShapeType="1"/>
        </xdr:cNvSpPr>
      </xdr:nvSpPr>
      <xdr:spPr>
        <a:xfrm>
          <a:off x="939800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35" name="Line 14"/>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36" name="Line 15"/>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37" name="Line 16"/>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38" name="Line 17"/>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39" name="Line 18"/>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40" name="Line 19"/>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41" name="Line 20"/>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42" name="Line 21"/>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0</xdr:col>
      <xdr:colOff>133350</xdr:colOff>
      <xdr:row>1</xdr:row>
      <xdr:rowOff>95250</xdr:rowOff>
    </xdr:from>
    <xdr:to>
      <xdr:col>3</xdr:col>
      <xdr:colOff>131275</xdr:colOff>
      <xdr:row>3</xdr:row>
      <xdr:rowOff>182479</xdr:rowOff>
    </xdr:to>
    <xdr:pic>
      <xdr:nvPicPr>
        <xdr:cNvPr id="43" name="Imagen 42"/>
        <xdr:cNvPicPr>
          <a:picLocks noChangeAspect="1"/>
        </xdr:cNvPicPr>
      </xdr:nvPicPr>
      <xdr:blipFill>
        <a:blip r:embed="rId2" cstate="print">
          <a:extLst>
            <a:ext uri="{28A0092B-C50C-407E-A947-70E740481C1C}">
              <a14:useLocalDpi xmlns:a14="http://schemas.microsoft.com/office/drawing/2010/main" val="0"/>
            </a:ext>
          </a:extLst>
        </a:blip>
        <a:srcRect/>
        <a:stretch>
          <a:fillRect/>
        </a:stretch>
      </xdr:blipFill>
      <xdr:spPr>
        <a:xfrm>
          <a:off x="133350" y="831215"/>
          <a:ext cx="1978660" cy="467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152400</xdr:rowOff>
    </xdr:from>
    <xdr:to>
      <xdr:col>1</xdr:col>
      <xdr:colOff>409575</xdr:colOff>
      <xdr:row>0</xdr:row>
      <xdr:rowOff>520596</xdr:rowOff>
    </xdr:to>
    <xdr:pic>
      <xdr:nvPicPr>
        <xdr:cNvPr id="45" name="Picture 18" descr="Ocesa LINQ | Our Work | Lumston"/>
        <xdr:cNvPicPr>
          <a:picLocks noChangeAspect="1" noChangeArrowheads="1"/>
        </xdr:cNvPicPr>
      </xdr:nvPicPr>
      <xdr:blipFill>
        <a:blip r:embed="rId3" cstate="print">
          <a:clrChange>
            <a:clrFrom>
              <a:srgbClr val="1FB6A7"/>
            </a:clrFrom>
            <a:clrTo>
              <a:srgbClr val="1FB6A7">
                <a:alpha val="0"/>
              </a:srgbClr>
            </a:clrTo>
          </a:clrChange>
          <a:biLevel thresh="25000"/>
          <a:extLst>
            <a:ext uri="{28A0092B-C50C-407E-A947-70E740481C1C}">
              <a14:useLocalDpi xmlns:a14="http://schemas.microsoft.com/office/drawing/2010/main" val="0"/>
            </a:ext>
          </a:extLst>
        </a:blip>
        <a:srcRect l="23898" t="34920" r="23882" b="32853"/>
        <a:stretch>
          <a:fillRect/>
        </a:stretch>
      </xdr:blipFill>
      <xdr:spPr>
        <a:xfrm>
          <a:off x="133350" y="152400"/>
          <a:ext cx="936625" cy="367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36</xdr:row>
      <xdr:rowOff>0</xdr:rowOff>
    </xdr:from>
    <xdr:to>
      <xdr:col>11</xdr:col>
      <xdr:colOff>742950</xdr:colOff>
      <xdr:row>36</xdr:row>
      <xdr:rowOff>0</xdr:rowOff>
    </xdr:to>
    <xdr:sp>
      <xdr:nvSpPr>
        <xdr:cNvPr id="46" name="Line 11"/>
        <xdr:cNvSpPr>
          <a:spLocks noChangeShapeType="1"/>
        </xdr:cNvSpPr>
      </xdr:nvSpPr>
      <xdr:spPr>
        <a:xfrm>
          <a:off x="8382000" y="7706360"/>
          <a:ext cx="742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47" name="Line 14"/>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48" name="Line 15"/>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49" name="Line 16"/>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50" name="Line 17"/>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51" name="Line 18"/>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52" name="Line 19"/>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53" name="Line 20"/>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54" name="Line 21"/>
        <xdr:cNvSpPr>
          <a:spLocks noChangeShapeType="1"/>
        </xdr:cNvSpPr>
      </xdr:nvSpPr>
      <xdr:spPr>
        <a:xfrm>
          <a:off x="2763520" y="770636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13</xdr:col>
      <xdr:colOff>0</xdr:colOff>
      <xdr:row>36</xdr:row>
      <xdr:rowOff>0</xdr:rowOff>
    </xdr:from>
    <xdr:to>
      <xdr:col>13</xdr:col>
      <xdr:colOff>0</xdr:colOff>
      <xdr:row>36</xdr:row>
      <xdr:rowOff>0</xdr:rowOff>
    </xdr:to>
    <xdr:sp>
      <xdr:nvSpPr>
        <xdr:cNvPr id="2" name="Line 11"/>
        <xdr:cNvSpPr>
          <a:spLocks noChangeShapeType="1"/>
        </xdr:cNvSpPr>
      </xdr:nvSpPr>
      <xdr:spPr>
        <a:xfrm>
          <a:off x="10017760" y="77882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3" name="Line 14"/>
        <xdr:cNvSpPr>
          <a:spLocks noChangeShapeType="1"/>
        </xdr:cNvSpPr>
      </xdr:nvSpPr>
      <xdr:spPr>
        <a:xfrm>
          <a:off x="2763520" y="77882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4" name="Line 15"/>
        <xdr:cNvSpPr>
          <a:spLocks noChangeShapeType="1"/>
        </xdr:cNvSpPr>
      </xdr:nvSpPr>
      <xdr:spPr>
        <a:xfrm>
          <a:off x="2763520" y="77882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5" name="Line 16"/>
        <xdr:cNvSpPr>
          <a:spLocks noChangeShapeType="1"/>
        </xdr:cNvSpPr>
      </xdr:nvSpPr>
      <xdr:spPr>
        <a:xfrm>
          <a:off x="2763520" y="77882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6" name="Line 17"/>
        <xdr:cNvSpPr>
          <a:spLocks noChangeShapeType="1"/>
        </xdr:cNvSpPr>
      </xdr:nvSpPr>
      <xdr:spPr>
        <a:xfrm>
          <a:off x="2763520" y="77882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7" name="Line 18"/>
        <xdr:cNvSpPr>
          <a:spLocks noChangeShapeType="1"/>
        </xdr:cNvSpPr>
      </xdr:nvSpPr>
      <xdr:spPr>
        <a:xfrm>
          <a:off x="2763520" y="77882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8" name="Line 19"/>
        <xdr:cNvSpPr>
          <a:spLocks noChangeShapeType="1"/>
        </xdr:cNvSpPr>
      </xdr:nvSpPr>
      <xdr:spPr>
        <a:xfrm>
          <a:off x="2763520" y="77882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9" name="Line 20"/>
        <xdr:cNvSpPr>
          <a:spLocks noChangeShapeType="1"/>
        </xdr:cNvSpPr>
      </xdr:nvSpPr>
      <xdr:spPr>
        <a:xfrm>
          <a:off x="2763520" y="77882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0" name="Line 21"/>
        <xdr:cNvSpPr>
          <a:spLocks noChangeShapeType="1"/>
        </xdr:cNvSpPr>
      </xdr:nvSpPr>
      <xdr:spPr>
        <a:xfrm>
          <a:off x="2763520" y="77882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0</xdr:rowOff>
    </xdr:from>
    <xdr:to>
      <xdr:col>12</xdr:col>
      <xdr:colOff>0</xdr:colOff>
      <xdr:row>36</xdr:row>
      <xdr:rowOff>0</xdr:rowOff>
    </xdr:to>
    <xdr:sp>
      <xdr:nvSpPr>
        <xdr:cNvPr id="11" name="Line 11"/>
        <xdr:cNvSpPr>
          <a:spLocks noChangeShapeType="1"/>
        </xdr:cNvSpPr>
      </xdr:nvSpPr>
      <xdr:spPr>
        <a:xfrm>
          <a:off x="9469120" y="77882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2" name="Line 14"/>
        <xdr:cNvSpPr>
          <a:spLocks noChangeShapeType="1"/>
        </xdr:cNvSpPr>
      </xdr:nvSpPr>
      <xdr:spPr>
        <a:xfrm>
          <a:off x="2763520" y="77882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3" name="Line 15"/>
        <xdr:cNvSpPr>
          <a:spLocks noChangeShapeType="1"/>
        </xdr:cNvSpPr>
      </xdr:nvSpPr>
      <xdr:spPr>
        <a:xfrm>
          <a:off x="2763520" y="77882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4" name="Line 16"/>
        <xdr:cNvSpPr>
          <a:spLocks noChangeShapeType="1"/>
        </xdr:cNvSpPr>
      </xdr:nvSpPr>
      <xdr:spPr>
        <a:xfrm>
          <a:off x="2763520" y="77882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5" name="Line 17"/>
        <xdr:cNvSpPr>
          <a:spLocks noChangeShapeType="1"/>
        </xdr:cNvSpPr>
      </xdr:nvSpPr>
      <xdr:spPr>
        <a:xfrm>
          <a:off x="2763520" y="77882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6" name="Line 18"/>
        <xdr:cNvSpPr>
          <a:spLocks noChangeShapeType="1"/>
        </xdr:cNvSpPr>
      </xdr:nvSpPr>
      <xdr:spPr>
        <a:xfrm>
          <a:off x="2763520" y="77882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7" name="Line 19"/>
        <xdr:cNvSpPr>
          <a:spLocks noChangeShapeType="1"/>
        </xdr:cNvSpPr>
      </xdr:nvSpPr>
      <xdr:spPr>
        <a:xfrm>
          <a:off x="2763520" y="77882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8" name="Line 20"/>
        <xdr:cNvSpPr>
          <a:spLocks noChangeShapeType="1"/>
        </xdr:cNvSpPr>
      </xdr:nvSpPr>
      <xdr:spPr>
        <a:xfrm>
          <a:off x="2763520" y="77882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9" name="Line 21"/>
        <xdr:cNvSpPr>
          <a:spLocks noChangeShapeType="1"/>
        </xdr:cNvSpPr>
      </xdr:nvSpPr>
      <xdr:spPr>
        <a:xfrm>
          <a:off x="2763520" y="77882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0</xdr:col>
      <xdr:colOff>200025</xdr:colOff>
      <xdr:row>1</xdr:row>
      <xdr:rowOff>142875</xdr:rowOff>
    </xdr:from>
    <xdr:to>
      <xdr:col>3</xdr:col>
      <xdr:colOff>197950</xdr:colOff>
      <xdr:row>3</xdr:row>
      <xdr:rowOff>230104</xdr:rowOff>
    </xdr:to>
    <xdr:pic>
      <xdr:nvPicPr>
        <xdr:cNvPr id="20" name="Imagen 19"/>
        <xdr:cNvPicPr>
          <a:picLocks noChangeAspect="1"/>
        </xdr:cNvPicPr>
      </xdr:nvPicPr>
      <xdr:blipFill>
        <a:blip r:embed="rId1" cstate="print">
          <a:extLst>
            <a:ext uri="{28A0092B-C50C-407E-A947-70E740481C1C}">
              <a14:useLocalDpi xmlns:a14="http://schemas.microsoft.com/office/drawing/2010/main" val="0"/>
            </a:ext>
          </a:extLst>
        </a:blip>
        <a:srcRect/>
        <a:stretch>
          <a:fillRect/>
        </a:stretch>
      </xdr:blipFill>
      <xdr:spPr>
        <a:xfrm>
          <a:off x="200025" y="878840"/>
          <a:ext cx="1978660" cy="467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821906</xdr:colOff>
      <xdr:row>1</xdr:row>
      <xdr:rowOff>57150</xdr:rowOff>
    </xdr:from>
    <xdr:to>
      <xdr:col>12</xdr:col>
      <xdr:colOff>504823</xdr:colOff>
      <xdr:row>3</xdr:row>
      <xdr:rowOff>295275</xdr:rowOff>
    </xdr:to>
    <xdr:pic>
      <xdr:nvPicPr>
        <xdr:cNvPr id="22" name="Imagen 22"/>
        <xdr:cNvPicPr>
          <a:picLocks noChangeAspect="1"/>
        </xdr:cNvPicPr>
      </xdr:nvPicPr>
      <xdr:blipFill>
        <a:blip r:embed="rId2" cstate="print">
          <a:extLst>
            <a:ext uri="{28A0092B-C50C-407E-A947-70E740481C1C}">
              <a14:useLocalDpi xmlns:a14="http://schemas.microsoft.com/office/drawing/2010/main" val="0"/>
            </a:ext>
          </a:extLst>
        </a:blip>
        <a:srcRect l="51869" t="6137" r="24645" b="50385"/>
        <a:stretch>
          <a:fillRect/>
        </a:stretch>
      </xdr:blipFill>
      <xdr:spPr>
        <a:xfrm>
          <a:off x="9274810" y="793115"/>
          <a:ext cx="698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152400</xdr:rowOff>
    </xdr:from>
    <xdr:to>
      <xdr:col>1</xdr:col>
      <xdr:colOff>409575</xdr:colOff>
      <xdr:row>0</xdr:row>
      <xdr:rowOff>520596</xdr:rowOff>
    </xdr:to>
    <xdr:pic>
      <xdr:nvPicPr>
        <xdr:cNvPr id="23" name="Picture 18" descr="Ocesa LINQ | Our Work | Lumston"/>
        <xdr:cNvPicPr>
          <a:picLocks noChangeAspect="1" noChangeArrowheads="1"/>
        </xdr:cNvPicPr>
      </xdr:nvPicPr>
      <xdr:blipFill>
        <a:blip r:embed="rId3" cstate="print">
          <a:clrChange>
            <a:clrFrom>
              <a:srgbClr val="1FB6A7"/>
            </a:clrFrom>
            <a:clrTo>
              <a:srgbClr val="1FB6A7">
                <a:alpha val="0"/>
              </a:srgbClr>
            </a:clrTo>
          </a:clrChange>
          <a:biLevel thresh="25000"/>
          <a:extLst>
            <a:ext uri="{28A0092B-C50C-407E-A947-70E740481C1C}">
              <a14:useLocalDpi xmlns:a14="http://schemas.microsoft.com/office/drawing/2010/main" val="0"/>
            </a:ext>
          </a:extLst>
        </a:blip>
        <a:srcRect l="23898" t="34920" r="23882" b="32853"/>
        <a:stretch>
          <a:fillRect/>
        </a:stretch>
      </xdr:blipFill>
      <xdr:spPr>
        <a:xfrm>
          <a:off x="133350" y="152400"/>
          <a:ext cx="936625" cy="367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13</xdr:col>
      <xdr:colOff>0</xdr:colOff>
      <xdr:row>35</xdr:row>
      <xdr:rowOff>0</xdr:rowOff>
    </xdr:from>
    <xdr:to>
      <xdr:col>13</xdr:col>
      <xdr:colOff>0</xdr:colOff>
      <xdr:row>35</xdr:row>
      <xdr:rowOff>0</xdr:rowOff>
    </xdr:to>
    <xdr:sp>
      <xdr:nvSpPr>
        <xdr:cNvPr id="2" name="Line 11"/>
        <xdr:cNvSpPr>
          <a:spLocks noChangeShapeType="1"/>
        </xdr:cNvSpPr>
      </xdr:nvSpPr>
      <xdr:spPr>
        <a:xfrm>
          <a:off x="9804400" y="75101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4</xdr:col>
      <xdr:colOff>0</xdr:colOff>
      <xdr:row>35</xdr:row>
      <xdr:rowOff>0</xdr:rowOff>
    </xdr:to>
    <xdr:sp>
      <xdr:nvSpPr>
        <xdr:cNvPr id="3" name="Line 14"/>
        <xdr:cNvSpPr>
          <a:spLocks noChangeShapeType="1"/>
        </xdr:cNvSpPr>
      </xdr:nvSpPr>
      <xdr:spPr>
        <a:xfrm>
          <a:off x="2763520" y="75101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4</xdr:col>
      <xdr:colOff>0</xdr:colOff>
      <xdr:row>35</xdr:row>
      <xdr:rowOff>0</xdr:rowOff>
    </xdr:to>
    <xdr:sp>
      <xdr:nvSpPr>
        <xdr:cNvPr id="4" name="Line 15"/>
        <xdr:cNvSpPr>
          <a:spLocks noChangeShapeType="1"/>
        </xdr:cNvSpPr>
      </xdr:nvSpPr>
      <xdr:spPr>
        <a:xfrm>
          <a:off x="2763520" y="75101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4</xdr:col>
      <xdr:colOff>0</xdr:colOff>
      <xdr:row>35</xdr:row>
      <xdr:rowOff>0</xdr:rowOff>
    </xdr:to>
    <xdr:sp>
      <xdr:nvSpPr>
        <xdr:cNvPr id="5" name="Line 16"/>
        <xdr:cNvSpPr>
          <a:spLocks noChangeShapeType="1"/>
        </xdr:cNvSpPr>
      </xdr:nvSpPr>
      <xdr:spPr>
        <a:xfrm>
          <a:off x="2763520" y="75101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4</xdr:col>
      <xdr:colOff>0</xdr:colOff>
      <xdr:row>35</xdr:row>
      <xdr:rowOff>0</xdr:rowOff>
    </xdr:to>
    <xdr:sp>
      <xdr:nvSpPr>
        <xdr:cNvPr id="6" name="Line 17"/>
        <xdr:cNvSpPr>
          <a:spLocks noChangeShapeType="1"/>
        </xdr:cNvSpPr>
      </xdr:nvSpPr>
      <xdr:spPr>
        <a:xfrm>
          <a:off x="2763520" y="75101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4</xdr:col>
      <xdr:colOff>0</xdr:colOff>
      <xdr:row>35</xdr:row>
      <xdr:rowOff>0</xdr:rowOff>
    </xdr:to>
    <xdr:sp>
      <xdr:nvSpPr>
        <xdr:cNvPr id="7" name="Line 18"/>
        <xdr:cNvSpPr>
          <a:spLocks noChangeShapeType="1"/>
        </xdr:cNvSpPr>
      </xdr:nvSpPr>
      <xdr:spPr>
        <a:xfrm>
          <a:off x="2763520" y="75101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4</xdr:col>
      <xdr:colOff>0</xdr:colOff>
      <xdr:row>35</xdr:row>
      <xdr:rowOff>0</xdr:rowOff>
    </xdr:to>
    <xdr:sp>
      <xdr:nvSpPr>
        <xdr:cNvPr id="8" name="Line 19"/>
        <xdr:cNvSpPr>
          <a:spLocks noChangeShapeType="1"/>
        </xdr:cNvSpPr>
      </xdr:nvSpPr>
      <xdr:spPr>
        <a:xfrm>
          <a:off x="2763520" y="75101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4</xdr:col>
      <xdr:colOff>0</xdr:colOff>
      <xdr:row>35</xdr:row>
      <xdr:rowOff>0</xdr:rowOff>
    </xdr:to>
    <xdr:sp>
      <xdr:nvSpPr>
        <xdr:cNvPr id="9" name="Line 20"/>
        <xdr:cNvSpPr>
          <a:spLocks noChangeShapeType="1"/>
        </xdr:cNvSpPr>
      </xdr:nvSpPr>
      <xdr:spPr>
        <a:xfrm>
          <a:off x="2763520" y="75101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4</xdr:col>
      <xdr:colOff>0</xdr:colOff>
      <xdr:row>35</xdr:row>
      <xdr:rowOff>0</xdr:rowOff>
    </xdr:to>
    <xdr:sp>
      <xdr:nvSpPr>
        <xdr:cNvPr id="10" name="Line 21"/>
        <xdr:cNvSpPr>
          <a:spLocks noChangeShapeType="1"/>
        </xdr:cNvSpPr>
      </xdr:nvSpPr>
      <xdr:spPr>
        <a:xfrm>
          <a:off x="2763520" y="75101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12</xdr:col>
      <xdr:colOff>0</xdr:colOff>
      <xdr:row>35</xdr:row>
      <xdr:rowOff>0</xdr:rowOff>
    </xdr:from>
    <xdr:to>
      <xdr:col>12</xdr:col>
      <xdr:colOff>0</xdr:colOff>
      <xdr:row>35</xdr:row>
      <xdr:rowOff>0</xdr:rowOff>
    </xdr:to>
    <xdr:sp>
      <xdr:nvSpPr>
        <xdr:cNvPr id="11" name="Line 11"/>
        <xdr:cNvSpPr>
          <a:spLocks noChangeShapeType="1"/>
        </xdr:cNvSpPr>
      </xdr:nvSpPr>
      <xdr:spPr>
        <a:xfrm>
          <a:off x="9255760" y="75101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4</xdr:col>
      <xdr:colOff>0</xdr:colOff>
      <xdr:row>35</xdr:row>
      <xdr:rowOff>0</xdr:rowOff>
    </xdr:to>
    <xdr:sp>
      <xdr:nvSpPr>
        <xdr:cNvPr id="12" name="Line 14"/>
        <xdr:cNvSpPr>
          <a:spLocks noChangeShapeType="1"/>
        </xdr:cNvSpPr>
      </xdr:nvSpPr>
      <xdr:spPr>
        <a:xfrm>
          <a:off x="2763520" y="75101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4</xdr:col>
      <xdr:colOff>0</xdr:colOff>
      <xdr:row>35</xdr:row>
      <xdr:rowOff>0</xdr:rowOff>
    </xdr:to>
    <xdr:sp>
      <xdr:nvSpPr>
        <xdr:cNvPr id="13" name="Line 15"/>
        <xdr:cNvSpPr>
          <a:spLocks noChangeShapeType="1"/>
        </xdr:cNvSpPr>
      </xdr:nvSpPr>
      <xdr:spPr>
        <a:xfrm>
          <a:off x="2763520" y="75101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4</xdr:col>
      <xdr:colOff>0</xdr:colOff>
      <xdr:row>35</xdr:row>
      <xdr:rowOff>0</xdr:rowOff>
    </xdr:to>
    <xdr:sp>
      <xdr:nvSpPr>
        <xdr:cNvPr id="14" name="Line 16"/>
        <xdr:cNvSpPr>
          <a:spLocks noChangeShapeType="1"/>
        </xdr:cNvSpPr>
      </xdr:nvSpPr>
      <xdr:spPr>
        <a:xfrm>
          <a:off x="2763520" y="75101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4</xdr:col>
      <xdr:colOff>0</xdr:colOff>
      <xdr:row>35</xdr:row>
      <xdr:rowOff>0</xdr:rowOff>
    </xdr:to>
    <xdr:sp>
      <xdr:nvSpPr>
        <xdr:cNvPr id="15" name="Line 17"/>
        <xdr:cNvSpPr>
          <a:spLocks noChangeShapeType="1"/>
        </xdr:cNvSpPr>
      </xdr:nvSpPr>
      <xdr:spPr>
        <a:xfrm>
          <a:off x="2763520" y="75101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4</xdr:col>
      <xdr:colOff>0</xdr:colOff>
      <xdr:row>35</xdr:row>
      <xdr:rowOff>0</xdr:rowOff>
    </xdr:to>
    <xdr:sp>
      <xdr:nvSpPr>
        <xdr:cNvPr id="16" name="Line 18"/>
        <xdr:cNvSpPr>
          <a:spLocks noChangeShapeType="1"/>
        </xdr:cNvSpPr>
      </xdr:nvSpPr>
      <xdr:spPr>
        <a:xfrm>
          <a:off x="2763520" y="75101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4</xdr:col>
      <xdr:colOff>0</xdr:colOff>
      <xdr:row>35</xdr:row>
      <xdr:rowOff>0</xdr:rowOff>
    </xdr:to>
    <xdr:sp>
      <xdr:nvSpPr>
        <xdr:cNvPr id="17" name="Line 19"/>
        <xdr:cNvSpPr>
          <a:spLocks noChangeShapeType="1"/>
        </xdr:cNvSpPr>
      </xdr:nvSpPr>
      <xdr:spPr>
        <a:xfrm>
          <a:off x="2763520" y="75101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4</xdr:col>
      <xdr:colOff>0</xdr:colOff>
      <xdr:row>35</xdr:row>
      <xdr:rowOff>0</xdr:rowOff>
    </xdr:to>
    <xdr:sp>
      <xdr:nvSpPr>
        <xdr:cNvPr id="18" name="Line 20"/>
        <xdr:cNvSpPr>
          <a:spLocks noChangeShapeType="1"/>
        </xdr:cNvSpPr>
      </xdr:nvSpPr>
      <xdr:spPr>
        <a:xfrm>
          <a:off x="2763520" y="75101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0</xdr:rowOff>
    </xdr:from>
    <xdr:to>
      <xdr:col>4</xdr:col>
      <xdr:colOff>0</xdr:colOff>
      <xdr:row>35</xdr:row>
      <xdr:rowOff>0</xdr:rowOff>
    </xdr:to>
    <xdr:sp>
      <xdr:nvSpPr>
        <xdr:cNvPr id="19" name="Line 21"/>
        <xdr:cNvSpPr>
          <a:spLocks noChangeShapeType="1"/>
        </xdr:cNvSpPr>
      </xdr:nvSpPr>
      <xdr:spPr>
        <a:xfrm>
          <a:off x="2763520" y="751014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0</xdr:col>
      <xdr:colOff>152400</xdr:colOff>
      <xdr:row>1</xdr:row>
      <xdr:rowOff>95250</xdr:rowOff>
    </xdr:from>
    <xdr:to>
      <xdr:col>3</xdr:col>
      <xdr:colOff>150325</xdr:colOff>
      <xdr:row>3</xdr:row>
      <xdr:rowOff>182479</xdr:rowOff>
    </xdr:to>
    <xdr:pic>
      <xdr:nvPicPr>
        <xdr:cNvPr id="20" name="Imagen 19"/>
        <xdr:cNvPicPr>
          <a:picLocks noChangeAspect="1"/>
        </xdr:cNvPicPr>
      </xdr:nvPicPr>
      <xdr:blipFill>
        <a:blip r:embed="rId1" cstate="print">
          <a:extLst>
            <a:ext uri="{28A0092B-C50C-407E-A947-70E740481C1C}">
              <a14:useLocalDpi xmlns:a14="http://schemas.microsoft.com/office/drawing/2010/main" val="0"/>
            </a:ext>
          </a:extLst>
        </a:blip>
        <a:srcRect/>
        <a:stretch>
          <a:fillRect/>
        </a:stretch>
      </xdr:blipFill>
      <xdr:spPr>
        <a:xfrm>
          <a:off x="152400" y="831215"/>
          <a:ext cx="1978660" cy="467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152400</xdr:rowOff>
    </xdr:from>
    <xdr:to>
      <xdr:col>1</xdr:col>
      <xdr:colOff>409575</xdr:colOff>
      <xdr:row>0</xdr:row>
      <xdr:rowOff>520596</xdr:rowOff>
    </xdr:to>
    <xdr:pic>
      <xdr:nvPicPr>
        <xdr:cNvPr id="22" name="Picture 18" descr="Ocesa LINQ | Our Work | Lumston"/>
        <xdr:cNvPicPr>
          <a:picLocks noChangeAspect="1" noChangeArrowheads="1"/>
        </xdr:cNvPicPr>
      </xdr:nvPicPr>
      <xdr:blipFill>
        <a:blip r:embed="rId2" cstate="print">
          <a:clrChange>
            <a:clrFrom>
              <a:srgbClr val="1FB6A7"/>
            </a:clrFrom>
            <a:clrTo>
              <a:srgbClr val="1FB6A7">
                <a:alpha val="0"/>
              </a:srgbClr>
            </a:clrTo>
          </a:clrChange>
          <a:biLevel thresh="25000"/>
          <a:extLst>
            <a:ext uri="{28A0092B-C50C-407E-A947-70E740481C1C}">
              <a14:useLocalDpi xmlns:a14="http://schemas.microsoft.com/office/drawing/2010/main" val="0"/>
            </a:ext>
          </a:extLst>
        </a:blip>
        <a:srcRect l="23898" t="34920" r="23882" b="32853"/>
        <a:stretch>
          <a:fillRect/>
        </a:stretch>
      </xdr:blipFill>
      <xdr:spPr>
        <a:xfrm>
          <a:off x="133350" y="152400"/>
          <a:ext cx="936625" cy="367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942975</xdr:colOff>
      <xdr:row>1</xdr:row>
      <xdr:rowOff>123825</xdr:rowOff>
    </xdr:from>
    <xdr:to>
      <xdr:col>12</xdr:col>
      <xdr:colOff>457265</xdr:colOff>
      <xdr:row>3</xdr:row>
      <xdr:rowOff>247720</xdr:rowOff>
    </xdr:to>
    <xdr:pic>
      <xdr:nvPicPr>
        <xdr:cNvPr id="23" name="Imagen 22"/>
        <xdr:cNvPicPr>
          <a:picLocks noChangeAspect="1"/>
        </xdr:cNvPicPr>
      </xdr:nvPicPr>
      <xdr:blipFill>
        <a:blip r:embed="rId3"/>
        <a:stretch>
          <a:fillRect/>
        </a:stretch>
      </xdr:blipFill>
      <xdr:spPr>
        <a:xfrm>
          <a:off x="9182735" y="859790"/>
          <a:ext cx="530225" cy="504825"/>
        </a:xfrm>
        <a:prstGeom prst="rect">
          <a:avLst/>
        </a:prstGeom>
      </xdr:spPr>
    </xdr:pic>
    <xdr:clientData/>
  </xdr:twoCellAnchor>
  <xdr:twoCellAnchor>
    <xdr:from>
      <xdr:col>4</xdr:col>
      <xdr:colOff>0</xdr:colOff>
      <xdr:row>36</xdr:row>
      <xdr:rowOff>0</xdr:rowOff>
    </xdr:from>
    <xdr:to>
      <xdr:col>4</xdr:col>
      <xdr:colOff>0</xdr:colOff>
      <xdr:row>36</xdr:row>
      <xdr:rowOff>0</xdr:rowOff>
    </xdr:to>
    <xdr:sp>
      <xdr:nvSpPr>
        <xdr:cNvPr id="40" name="Line 14"/>
        <xdr:cNvSpPr>
          <a:spLocks noChangeShapeType="1"/>
        </xdr:cNvSpPr>
      </xdr:nvSpPr>
      <xdr:spPr>
        <a:xfrm>
          <a:off x="2763520" y="76720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41" name="Line 15"/>
        <xdr:cNvSpPr>
          <a:spLocks noChangeShapeType="1"/>
        </xdr:cNvSpPr>
      </xdr:nvSpPr>
      <xdr:spPr>
        <a:xfrm>
          <a:off x="2763520" y="76720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42" name="Line 16"/>
        <xdr:cNvSpPr>
          <a:spLocks noChangeShapeType="1"/>
        </xdr:cNvSpPr>
      </xdr:nvSpPr>
      <xdr:spPr>
        <a:xfrm>
          <a:off x="2763520" y="76720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43" name="Line 17"/>
        <xdr:cNvSpPr>
          <a:spLocks noChangeShapeType="1"/>
        </xdr:cNvSpPr>
      </xdr:nvSpPr>
      <xdr:spPr>
        <a:xfrm>
          <a:off x="2763520" y="76720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44" name="Line 18"/>
        <xdr:cNvSpPr>
          <a:spLocks noChangeShapeType="1"/>
        </xdr:cNvSpPr>
      </xdr:nvSpPr>
      <xdr:spPr>
        <a:xfrm>
          <a:off x="2763520" y="76720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45" name="Line 19"/>
        <xdr:cNvSpPr>
          <a:spLocks noChangeShapeType="1"/>
        </xdr:cNvSpPr>
      </xdr:nvSpPr>
      <xdr:spPr>
        <a:xfrm>
          <a:off x="2763520" y="76720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46" name="Line 20"/>
        <xdr:cNvSpPr>
          <a:spLocks noChangeShapeType="1"/>
        </xdr:cNvSpPr>
      </xdr:nvSpPr>
      <xdr:spPr>
        <a:xfrm>
          <a:off x="2763520" y="76720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47" name="Line 21"/>
        <xdr:cNvSpPr>
          <a:spLocks noChangeShapeType="1"/>
        </xdr:cNvSpPr>
      </xdr:nvSpPr>
      <xdr:spPr>
        <a:xfrm>
          <a:off x="2763520" y="76720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48" name="Line 14"/>
        <xdr:cNvSpPr>
          <a:spLocks noChangeShapeType="1"/>
        </xdr:cNvSpPr>
      </xdr:nvSpPr>
      <xdr:spPr>
        <a:xfrm>
          <a:off x="2763520" y="76720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49" name="Line 15"/>
        <xdr:cNvSpPr>
          <a:spLocks noChangeShapeType="1"/>
        </xdr:cNvSpPr>
      </xdr:nvSpPr>
      <xdr:spPr>
        <a:xfrm>
          <a:off x="2763520" y="76720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50" name="Line 16"/>
        <xdr:cNvSpPr>
          <a:spLocks noChangeShapeType="1"/>
        </xdr:cNvSpPr>
      </xdr:nvSpPr>
      <xdr:spPr>
        <a:xfrm>
          <a:off x="2763520" y="76720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51" name="Line 17"/>
        <xdr:cNvSpPr>
          <a:spLocks noChangeShapeType="1"/>
        </xdr:cNvSpPr>
      </xdr:nvSpPr>
      <xdr:spPr>
        <a:xfrm>
          <a:off x="2763520" y="76720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52" name="Line 18"/>
        <xdr:cNvSpPr>
          <a:spLocks noChangeShapeType="1"/>
        </xdr:cNvSpPr>
      </xdr:nvSpPr>
      <xdr:spPr>
        <a:xfrm>
          <a:off x="2763520" y="76720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53" name="Line 19"/>
        <xdr:cNvSpPr>
          <a:spLocks noChangeShapeType="1"/>
        </xdr:cNvSpPr>
      </xdr:nvSpPr>
      <xdr:spPr>
        <a:xfrm>
          <a:off x="2763520" y="76720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54" name="Line 20"/>
        <xdr:cNvSpPr>
          <a:spLocks noChangeShapeType="1"/>
        </xdr:cNvSpPr>
      </xdr:nvSpPr>
      <xdr:spPr>
        <a:xfrm>
          <a:off x="2763520" y="76720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55" name="Line 21"/>
        <xdr:cNvSpPr>
          <a:spLocks noChangeShapeType="1"/>
        </xdr:cNvSpPr>
      </xdr:nvSpPr>
      <xdr:spPr>
        <a:xfrm>
          <a:off x="2763520" y="76720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13</xdr:col>
      <xdr:colOff>0</xdr:colOff>
      <xdr:row>36</xdr:row>
      <xdr:rowOff>0</xdr:rowOff>
    </xdr:from>
    <xdr:to>
      <xdr:col>13</xdr:col>
      <xdr:colOff>0</xdr:colOff>
      <xdr:row>36</xdr:row>
      <xdr:rowOff>0</xdr:rowOff>
    </xdr:to>
    <xdr:sp>
      <xdr:nvSpPr>
        <xdr:cNvPr id="2" name="Line 11"/>
        <xdr:cNvSpPr>
          <a:spLocks noChangeShapeType="1"/>
        </xdr:cNvSpPr>
      </xdr:nvSpPr>
      <xdr:spPr>
        <a:xfrm>
          <a:off x="10017760" y="799973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3" name="Line 14"/>
        <xdr:cNvSpPr>
          <a:spLocks noChangeShapeType="1"/>
        </xdr:cNvSpPr>
      </xdr:nvSpPr>
      <xdr:spPr>
        <a:xfrm>
          <a:off x="2763520" y="799973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4" name="Line 15"/>
        <xdr:cNvSpPr>
          <a:spLocks noChangeShapeType="1"/>
        </xdr:cNvSpPr>
      </xdr:nvSpPr>
      <xdr:spPr>
        <a:xfrm>
          <a:off x="2763520" y="799973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5" name="Line 16"/>
        <xdr:cNvSpPr>
          <a:spLocks noChangeShapeType="1"/>
        </xdr:cNvSpPr>
      </xdr:nvSpPr>
      <xdr:spPr>
        <a:xfrm>
          <a:off x="2763520" y="799973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6" name="Line 17"/>
        <xdr:cNvSpPr>
          <a:spLocks noChangeShapeType="1"/>
        </xdr:cNvSpPr>
      </xdr:nvSpPr>
      <xdr:spPr>
        <a:xfrm>
          <a:off x="2763520" y="799973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7" name="Line 18"/>
        <xdr:cNvSpPr>
          <a:spLocks noChangeShapeType="1"/>
        </xdr:cNvSpPr>
      </xdr:nvSpPr>
      <xdr:spPr>
        <a:xfrm>
          <a:off x="2763520" y="799973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8" name="Line 19"/>
        <xdr:cNvSpPr>
          <a:spLocks noChangeShapeType="1"/>
        </xdr:cNvSpPr>
      </xdr:nvSpPr>
      <xdr:spPr>
        <a:xfrm>
          <a:off x="2763520" y="799973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9" name="Line 20"/>
        <xdr:cNvSpPr>
          <a:spLocks noChangeShapeType="1"/>
        </xdr:cNvSpPr>
      </xdr:nvSpPr>
      <xdr:spPr>
        <a:xfrm>
          <a:off x="2763520" y="799973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0" name="Line 21"/>
        <xdr:cNvSpPr>
          <a:spLocks noChangeShapeType="1"/>
        </xdr:cNvSpPr>
      </xdr:nvSpPr>
      <xdr:spPr>
        <a:xfrm>
          <a:off x="2763520" y="799973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0</xdr:rowOff>
    </xdr:from>
    <xdr:to>
      <xdr:col>12</xdr:col>
      <xdr:colOff>0</xdr:colOff>
      <xdr:row>36</xdr:row>
      <xdr:rowOff>0</xdr:rowOff>
    </xdr:to>
    <xdr:sp>
      <xdr:nvSpPr>
        <xdr:cNvPr id="11" name="Line 11"/>
        <xdr:cNvSpPr>
          <a:spLocks noChangeShapeType="1"/>
        </xdr:cNvSpPr>
      </xdr:nvSpPr>
      <xdr:spPr>
        <a:xfrm>
          <a:off x="9469120" y="799973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2" name="Line 14"/>
        <xdr:cNvSpPr>
          <a:spLocks noChangeShapeType="1"/>
        </xdr:cNvSpPr>
      </xdr:nvSpPr>
      <xdr:spPr>
        <a:xfrm>
          <a:off x="2763520" y="799973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3" name="Line 15"/>
        <xdr:cNvSpPr>
          <a:spLocks noChangeShapeType="1"/>
        </xdr:cNvSpPr>
      </xdr:nvSpPr>
      <xdr:spPr>
        <a:xfrm>
          <a:off x="2763520" y="799973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4" name="Line 16"/>
        <xdr:cNvSpPr>
          <a:spLocks noChangeShapeType="1"/>
        </xdr:cNvSpPr>
      </xdr:nvSpPr>
      <xdr:spPr>
        <a:xfrm>
          <a:off x="2763520" y="799973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5" name="Line 17"/>
        <xdr:cNvSpPr>
          <a:spLocks noChangeShapeType="1"/>
        </xdr:cNvSpPr>
      </xdr:nvSpPr>
      <xdr:spPr>
        <a:xfrm>
          <a:off x="2763520" y="799973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6" name="Line 18"/>
        <xdr:cNvSpPr>
          <a:spLocks noChangeShapeType="1"/>
        </xdr:cNvSpPr>
      </xdr:nvSpPr>
      <xdr:spPr>
        <a:xfrm>
          <a:off x="2763520" y="799973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7" name="Line 19"/>
        <xdr:cNvSpPr>
          <a:spLocks noChangeShapeType="1"/>
        </xdr:cNvSpPr>
      </xdr:nvSpPr>
      <xdr:spPr>
        <a:xfrm>
          <a:off x="2763520" y="799973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8" name="Line 20"/>
        <xdr:cNvSpPr>
          <a:spLocks noChangeShapeType="1"/>
        </xdr:cNvSpPr>
      </xdr:nvSpPr>
      <xdr:spPr>
        <a:xfrm>
          <a:off x="2763520" y="799973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9" name="Line 21"/>
        <xdr:cNvSpPr>
          <a:spLocks noChangeShapeType="1"/>
        </xdr:cNvSpPr>
      </xdr:nvSpPr>
      <xdr:spPr>
        <a:xfrm>
          <a:off x="2763520" y="799973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1</xdr:row>
      <xdr:rowOff>19050</xdr:rowOff>
    </xdr:from>
    <xdr:to>
      <xdr:col>2</xdr:col>
      <xdr:colOff>617050</xdr:colOff>
      <xdr:row>3</xdr:row>
      <xdr:rowOff>106279</xdr:rowOff>
    </xdr:to>
    <xdr:pic>
      <xdr:nvPicPr>
        <xdr:cNvPr id="20" name="Imagen 19"/>
        <xdr:cNvPicPr>
          <a:picLocks noChangeAspect="1"/>
        </xdr:cNvPicPr>
      </xdr:nvPicPr>
      <xdr:blipFill>
        <a:blip r:embed="rId1" cstate="print">
          <a:extLst>
            <a:ext uri="{28A0092B-C50C-407E-A947-70E740481C1C}">
              <a14:useLocalDpi xmlns:a14="http://schemas.microsoft.com/office/drawing/2010/main" val="0"/>
            </a:ext>
          </a:extLst>
        </a:blip>
        <a:srcRect/>
        <a:stretch>
          <a:fillRect/>
        </a:stretch>
      </xdr:blipFill>
      <xdr:spPr>
        <a:xfrm>
          <a:off x="0" y="755015"/>
          <a:ext cx="1937385" cy="467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804110</xdr:colOff>
      <xdr:row>1</xdr:row>
      <xdr:rowOff>38100</xdr:rowOff>
    </xdr:from>
    <xdr:to>
      <xdr:col>13</xdr:col>
      <xdr:colOff>19049</xdr:colOff>
      <xdr:row>3</xdr:row>
      <xdr:rowOff>266700</xdr:rowOff>
    </xdr:to>
    <xdr:pic>
      <xdr:nvPicPr>
        <xdr:cNvPr id="22" name="Imagen 22"/>
        <xdr:cNvPicPr>
          <a:picLocks noChangeAspect="1"/>
        </xdr:cNvPicPr>
      </xdr:nvPicPr>
      <xdr:blipFill>
        <a:blip r:embed="rId2" cstate="print">
          <a:extLst>
            <a:ext uri="{28A0092B-C50C-407E-A947-70E740481C1C}">
              <a14:useLocalDpi xmlns:a14="http://schemas.microsoft.com/office/drawing/2010/main" val="0"/>
            </a:ext>
          </a:extLst>
        </a:blip>
        <a:srcRect l="75055" t="6137" r="-649" b="50385"/>
        <a:stretch>
          <a:fillRect/>
        </a:stretch>
      </xdr:blipFill>
      <xdr:spPr>
        <a:xfrm>
          <a:off x="9257030" y="774065"/>
          <a:ext cx="77914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152400</xdr:rowOff>
    </xdr:from>
    <xdr:to>
      <xdr:col>1</xdr:col>
      <xdr:colOff>409575</xdr:colOff>
      <xdr:row>0</xdr:row>
      <xdr:rowOff>520596</xdr:rowOff>
    </xdr:to>
    <xdr:pic>
      <xdr:nvPicPr>
        <xdr:cNvPr id="23" name="Picture 18" descr="Ocesa LINQ | Our Work | Lumston"/>
        <xdr:cNvPicPr>
          <a:picLocks noChangeAspect="1" noChangeArrowheads="1"/>
        </xdr:cNvPicPr>
      </xdr:nvPicPr>
      <xdr:blipFill>
        <a:blip r:embed="rId3" cstate="print">
          <a:clrChange>
            <a:clrFrom>
              <a:srgbClr val="1FB6A7"/>
            </a:clrFrom>
            <a:clrTo>
              <a:srgbClr val="1FB6A7">
                <a:alpha val="0"/>
              </a:srgbClr>
            </a:clrTo>
          </a:clrChange>
          <a:biLevel thresh="25000"/>
          <a:extLst>
            <a:ext uri="{28A0092B-C50C-407E-A947-70E740481C1C}">
              <a14:useLocalDpi xmlns:a14="http://schemas.microsoft.com/office/drawing/2010/main" val="0"/>
            </a:ext>
          </a:extLst>
        </a:blip>
        <a:srcRect l="23898" t="34920" r="23882" b="32853"/>
        <a:stretch>
          <a:fillRect/>
        </a:stretch>
      </xdr:blipFill>
      <xdr:spPr>
        <a:xfrm>
          <a:off x="133350" y="152400"/>
          <a:ext cx="936625" cy="367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4</xdr:col>
      <xdr:colOff>0</xdr:colOff>
      <xdr:row>33</xdr:row>
      <xdr:rowOff>0</xdr:rowOff>
    </xdr:from>
    <xdr:to>
      <xdr:col>4</xdr:col>
      <xdr:colOff>0</xdr:colOff>
      <xdr:row>33</xdr:row>
      <xdr:rowOff>0</xdr:rowOff>
    </xdr:to>
    <xdr:sp>
      <xdr:nvSpPr>
        <xdr:cNvPr id="2" name="Line 14"/>
        <xdr:cNvSpPr>
          <a:spLocks noChangeShapeType="1"/>
        </xdr:cNvSpPr>
      </xdr:nvSpPr>
      <xdr:spPr>
        <a:xfrm>
          <a:off x="3251200" y="396049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xdr:nvSpPr>
        <xdr:cNvPr id="3" name="Line 15"/>
        <xdr:cNvSpPr>
          <a:spLocks noChangeShapeType="1"/>
        </xdr:cNvSpPr>
      </xdr:nvSpPr>
      <xdr:spPr>
        <a:xfrm>
          <a:off x="3251200" y="396049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xdr:nvSpPr>
        <xdr:cNvPr id="4" name="Line 16"/>
        <xdr:cNvSpPr>
          <a:spLocks noChangeShapeType="1"/>
        </xdr:cNvSpPr>
      </xdr:nvSpPr>
      <xdr:spPr>
        <a:xfrm>
          <a:off x="3251200" y="396049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xdr:nvSpPr>
        <xdr:cNvPr id="5" name="Line 17"/>
        <xdr:cNvSpPr>
          <a:spLocks noChangeShapeType="1"/>
        </xdr:cNvSpPr>
      </xdr:nvSpPr>
      <xdr:spPr>
        <a:xfrm>
          <a:off x="3251200" y="396049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xdr:nvSpPr>
        <xdr:cNvPr id="6" name="Line 18"/>
        <xdr:cNvSpPr>
          <a:spLocks noChangeShapeType="1"/>
        </xdr:cNvSpPr>
      </xdr:nvSpPr>
      <xdr:spPr>
        <a:xfrm>
          <a:off x="3251200" y="396049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xdr:nvSpPr>
        <xdr:cNvPr id="7" name="Line 19"/>
        <xdr:cNvSpPr>
          <a:spLocks noChangeShapeType="1"/>
        </xdr:cNvSpPr>
      </xdr:nvSpPr>
      <xdr:spPr>
        <a:xfrm>
          <a:off x="3251200" y="396049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xdr:nvSpPr>
        <xdr:cNvPr id="8" name="Line 20"/>
        <xdr:cNvSpPr>
          <a:spLocks noChangeShapeType="1"/>
        </xdr:cNvSpPr>
      </xdr:nvSpPr>
      <xdr:spPr>
        <a:xfrm>
          <a:off x="3251200" y="396049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xdr:nvSpPr>
        <xdr:cNvPr id="9" name="Line 21"/>
        <xdr:cNvSpPr>
          <a:spLocks noChangeShapeType="1"/>
        </xdr:cNvSpPr>
      </xdr:nvSpPr>
      <xdr:spPr>
        <a:xfrm>
          <a:off x="3251200" y="396049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0</xdr:rowOff>
    </xdr:from>
    <xdr:to>
      <xdr:col>12</xdr:col>
      <xdr:colOff>0</xdr:colOff>
      <xdr:row>33</xdr:row>
      <xdr:rowOff>0</xdr:rowOff>
    </xdr:to>
    <xdr:sp>
      <xdr:nvSpPr>
        <xdr:cNvPr id="10" name="Line 11"/>
        <xdr:cNvSpPr>
          <a:spLocks noChangeShapeType="1"/>
        </xdr:cNvSpPr>
      </xdr:nvSpPr>
      <xdr:spPr>
        <a:xfrm>
          <a:off x="9753600" y="396049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xdr:nvSpPr>
        <xdr:cNvPr id="11" name="Line 14"/>
        <xdr:cNvSpPr>
          <a:spLocks noChangeShapeType="1"/>
        </xdr:cNvSpPr>
      </xdr:nvSpPr>
      <xdr:spPr>
        <a:xfrm>
          <a:off x="3251200" y="396049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xdr:nvSpPr>
        <xdr:cNvPr id="12" name="Line 15"/>
        <xdr:cNvSpPr>
          <a:spLocks noChangeShapeType="1"/>
        </xdr:cNvSpPr>
      </xdr:nvSpPr>
      <xdr:spPr>
        <a:xfrm>
          <a:off x="3251200" y="396049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xdr:nvSpPr>
        <xdr:cNvPr id="13" name="Line 16"/>
        <xdr:cNvSpPr>
          <a:spLocks noChangeShapeType="1"/>
        </xdr:cNvSpPr>
      </xdr:nvSpPr>
      <xdr:spPr>
        <a:xfrm>
          <a:off x="3251200" y="396049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xdr:nvSpPr>
        <xdr:cNvPr id="14" name="Line 17"/>
        <xdr:cNvSpPr>
          <a:spLocks noChangeShapeType="1"/>
        </xdr:cNvSpPr>
      </xdr:nvSpPr>
      <xdr:spPr>
        <a:xfrm>
          <a:off x="3251200" y="396049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xdr:nvSpPr>
        <xdr:cNvPr id="15" name="Line 18"/>
        <xdr:cNvSpPr>
          <a:spLocks noChangeShapeType="1"/>
        </xdr:cNvSpPr>
      </xdr:nvSpPr>
      <xdr:spPr>
        <a:xfrm>
          <a:off x="3251200" y="396049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xdr:nvSpPr>
        <xdr:cNvPr id="16" name="Line 19"/>
        <xdr:cNvSpPr>
          <a:spLocks noChangeShapeType="1"/>
        </xdr:cNvSpPr>
      </xdr:nvSpPr>
      <xdr:spPr>
        <a:xfrm>
          <a:off x="3251200" y="396049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xdr:nvSpPr>
        <xdr:cNvPr id="17" name="Line 20"/>
        <xdr:cNvSpPr>
          <a:spLocks noChangeShapeType="1"/>
        </xdr:cNvSpPr>
      </xdr:nvSpPr>
      <xdr:spPr>
        <a:xfrm>
          <a:off x="3251200" y="396049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xdr:nvSpPr>
        <xdr:cNvPr id="18" name="Line 21"/>
        <xdr:cNvSpPr>
          <a:spLocks noChangeShapeType="1"/>
        </xdr:cNvSpPr>
      </xdr:nvSpPr>
      <xdr:spPr>
        <a:xfrm>
          <a:off x="3251200" y="396049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0</xdr:col>
      <xdr:colOff>304800</xdr:colOff>
      <xdr:row>1</xdr:row>
      <xdr:rowOff>41740</xdr:rowOff>
    </xdr:from>
    <xdr:to>
      <xdr:col>2</xdr:col>
      <xdr:colOff>445600</xdr:colOff>
      <xdr:row>3</xdr:row>
      <xdr:rowOff>192003</xdr:rowOff>
    </xdr:to>
    <xdr:pic>
      <xdr:nvPicPr>
        <xdr:cNvPr id="19" name="Imagen 18"/>
        <xdr:cNvPicPr>
          <a:picLocks noChangeAspect="1"/>
        </xdr:cNvPicPr>
      </xdr:nvPicPr>
      <xdr:blipFill>
        <a:blip r:embed="rId1" cstate="print">
          <a:extLst>
            <a:ext uri="{28A0092B-C50C-407E-A947-70E740481C1C}">
              <a14:useLocalDpi xmlns:a14="http://schemas.microsoft.com/office/drawing/2010/main" val="0"/>
            </a:ext>
          </a:extLst>
        </a:blip>
        <a:srcRect/>
        <a:stretch>
          <a:fillRect/>
        </a:stretch>
      </xdr:blipFill>
      <xdr:spPr>
        <a:xfrm>
          <a:off x="304800" y="679450"/>
          <a:ext cx="1765935" cy="531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194771</xdr:colOff>
      <xdr:row>0</xdr:row>
      <xdr:rowOff>95251</xdr:rowOff>
    </xdr:from>
    <xdr:to>
      <xdr:col>1</xdr:col>
      <xdr:colOff>400050</xdr:colOff>
      <xdr:row>0</xdr:row>
      <xdr:rowOff>541479</xdr:rowOff>
    </xdr:to>
    <xdr:pic>
      <xdr:nvPicPr>
        <xdr:cNvPr id="21" name="Picture 18" descr="Ocesa LINQ | Our Work | Lumston"/>
        <xdr:cNvPicPr>
          <a:picLocks noChangeAspect="1" noChangeArrowheads="1"/>
        </xdr:cNvPicPr>
      </xdr:nvPicPr>
      <xdr:blipFill>
        <a:blip r:embed="rId2" cstate="print">
          <a:clrChange>
            <a:clrFrom>
              <a:srgbClr val="1FB6A7"/>
            </a:clrFrom>
            <a:clrTo>
              <a:srgbClr val="1FB6A7">
                <a:alpha val="0"/>
              </a:srgbClr>
            </a:clrTo>
          </a:clrChange>
          <a:biLevel thresh="25000"/>
          <a:extLst>
            <a:ext uri="{28A0092B-C50C-407E-A947-70E740481C1C}">
              <a14:useLocalDpi xmlns:a14="http://schemas.microsoft.com/office/drawing/2010/main" val="0"/>
            </a:ext>
          </a:extLst>
        </a:blip>
        <a:srcRect l="23898" t="34920" r="23882" b="32853"/>
        <a:stretch>
          <a:fillRect/>
        </a:stretch>
      </xdr:blipFill>
      <xdr:spPr>
        <a:xfrm>
          <a:off x="194310" y="95250"/>
          <a:ext cx="1018540" cy="445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304799</xdr:colOff>
      <xdr:row>1</xdr:row>
      <xdr:rowOff>9525</xdr:rowOff>
    </xdr:from>
    <xdr:to>
      <xdr:col>12</xdr:col>
      <xdr:colOff>257174</xdr:colOff>
      <xdr:row>3</xdr:row>
      <xdr:rowOff>352424</xdr:rowOff>
    </xdr:to>
    <xdr:grpSp>
      <xdr:nvGrpSpPr>
        <xdr:cNvPr id="22" name="Grupo 21"/>
        <xdr:cNvGrpSpPr/>
      </xdr:nvGrpSpPr>
      <xdr:grpSpPr>
        <a:xfrm>
          <a:off x="9244965" y="647700"/>
          <a:ext cx="765175" cy="723265"/>
          <a:chOff x="8544551" y="800101"/>
          <a:chExt cx="713748" cy="638174"/>
        </a:xfrm>
      </xdr:grpSpPr>
      <xdr:pic>
        <xdr:nvPicPr>
          <xdr:cNvPr id="23" name="Imagen 22"/>
          <xdr:cNvPicPr>
            <a:picLocks noChangeAspect="1"/>
          </xdr:cNvPicPr>
        </xdr:nvPicPr>
        <xdr:blipFill>
          <a:blip r:embed="rId3" cstate="print">
            <a:extLst>
              <a:ext uri="{28A0092B-C50C-407E-A947-70E740481C1C}">
                <a14:useLocalDpi xmlns:a14="http://schemas.microsoft.com/office/drawing/2010/main" val="0"/>
              </a:ext>
            </a:extLst>
          </a:blip>
          <a:srcRect l="75055" t="6137" r="-649" b="57523"/>
          <a:stretch>
            <a:fillRect/>
          </a:stretch>
        </xdr:blipFill>
        <xdr:spPr>
          <a:xfrm>
            <a:off x="8544551" y="800101"/>
            <a:ext cx="713748"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xdr:nvSpPr>
          <xdr:cNvPr id="24" name="CuadroTexto 23"/>
          <xdr:cNvSpPr txBox="1"/>
        </xdr:nvSpPr>
        <xdr:spPr>
          <a:xfrm>
            <a:off x="8610600" y="1266825"/>
            <a:ext cx="5715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800" b="1">
                <a:solidFill>
                  <a:srgbClr val="FFCC00"/>
                </a:solidFill>
              </a:rPr>
              <a:t>RIGGING</a:t>
            </a:r>
            <a:endParaRPr lang="es-MX" sz="800" b="1">
              <a:solidFill>
                <a:srgbClr val="FFCC00"/>
              </a:solidFill>
            </a:endParaRPr>
          </a:p>
        </xdr:txBody>
      </xdr:sp>
    </xdr:grp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13</xdr:col>
      <xdr:colOff>0</xdr:colOff>
      <xdr:row>36</xdr:row>
      <xdr:rowOff>0</xdr:rowOff>
    </xdr:from>
    <xdr:to>
      <xdr:col>13</xdr:col>
      <xdr:colOff>0</xdr:colOff>
      <xdr:row>36</xdr:row>
      <xdr:rowOff>0</xdr:rowOff>
    </xdr:to>
    <xdr:sp>
      <xdr:nvSpPr>
        <xdr:cNvPr id="2" name="Line 11"/>
        <xdr:cNvSpPr>
          <a:spLocks noChangeShapeType="1"/>
        </xdr:cNvSpPr>
      </xdr:nvSpPr>
      <xdr:spPr>
        <a:xfrm>
          <a:off x="10017760" y="802259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3" name="Line 14"/>
        <xdr:cNvSpPr>
          <a:spLocks noChangeShapeType="1"/>
        </xdr:cNvSpPr>
      </xdr:nvSpPr>
      <xdr:spPr>
        <a:xfrm>
          <a:off x="2763520" y="802259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4" name="Line 15"/>
        <xdr:cNvSpPr>
          <a:spLocks noChangeShapeType="1"/>
        </xdr:cNvSpPr>
      </xdr:nvSpPr>
      <xdr:spPr>
        <a:xfrm>
          <a:off x="2763520" y="802259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5" name="Line 16"/>
        <xdr:cNvSpPr>
          <a:spLocks noChangeShapeType="1"/>
        </xdr:cNvSpPr>
      </xdr:nvSpPr>
      <xdr:spPr>
        <a:xfrm>
          <a:off x="2763520" y="802259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6" name="Line 17"/>
        <xdr:cNvSpPr>
          <a:spLocks noChangeShapeType="1"/>
        </xdr:cNvSpPr>
      </xdr:nvSpPr>
      <xdr:spPr>
        <a:xfrm>
          <a:off x="2763520" y="802259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7" name="Line 18"/>
        <xdr:cNvSpPr>
          <a:spLocks noChangeShapeType="1"/>
        </xdr:cNvSpPr>
      </xdr:nvSpPr>
      <xdr:spPr>
        <a:xfrm>
          <a:off x="2763520" y="802259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8" name="Line 19"/>
        <xdr:cNvSpPr>
          <a:spLocks noChangeShapeType="1"/>
        </xdr:cNvSpPr>
      </xdr:nvSpPr>
      <xdr:spPr>
        <a:xfrm>
          <a:off x="2763520" y="802259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9" name="Line 20"/>
        <xdr:cNvSpPr>
          <a:spLocks noChangeShapeType="1"/>
        </xdr:cNvSpPr>
      </xdr:nvSpPr>
      <xdr:spPr>
        <a:xfrm>
          <a:off x="2763520" y="802259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0" name="Line 21"/>
        <xdr:cNvSpPr>
          <a:spLocks noChangeShapeType="1"/>
        </xdr:cNvSpPr>
      </xdr:nvSpPr>
      <xdr:spPr>
        <a:xfrm>
          <a:off x="2763520" y="802259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0</xdr:rowOff>
    </xdr:from>
    <xdr:to>
      <xdr:col>12</xdr:col>
      <xdr:colOff>0</xdr:colOff>
      <xdr:row>36</xdr:row>
      <xdr:rowOff>0</xdr:rowOff>
    </xdr:to>
    <xdr:sp>
      <xdr:nvSpPr>
        <xdr:cNvPr id="11" name="Line 11"/>
        <xdr:cNvSpPr>
          <a:spLocks noChangeShapeType="1"/>
        </xdr:cNvSpPr>
      </xdr:nvSpPr>
      <xdr:spPr>
        <a:xfrm>
          <a:off x="9469120" y="802259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2" name="Line 14"/>
        <xdr:cNvSpPr>
          <a:spLocks noChangeShapeType="1"/>
        </xdr:cNvSpPr>
      </xdr:nvSpPr>
      <xdr:spPr>
        <a:xfrm>
          <a:off x="2763520" y="802259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3" name="Line 15"/>
        <xdr:cNvSpPr>
          <a:spLocks noChangeShapeType="1"/>
        </xdr:cNvSpPr>
      </xdr:nvSpPr>
      <xdr:spPr>
        <a:xfrm>
          <a:off x="2763520" y="802259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4" name="Line 16"/>
        <xdr:cNvSpPr>
          <a:spLocks noChangeShapeType="1"/>
        </xdr:cNvSpPr>
      </xdr:nvSpPr>
      <xdr:spPr>
        <a:xfrm>
          <a:off x="2763520" y="802259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5" name="Line 17"/>
        <xdr:cNvSpPr>
          <a:spLocks noChangeShapeType="1"/>
        </xdr:cNvSpPr>
      </xdr:nvSpPr>
      <xdr:spPr>
        <a:xfrm>
          <a:off x="2763520" y="802259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6" name="Line 18"/>
        <xdr:cNvSpPr>
          <a:spLocks noChangeShapeType="1"/>
        </xdr:cNvSpPr>
      </xdr:nvSpPr>
      <xdr:spPr>
        <a:xfrm>
          <a:off x="2763520" y="802259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7" name="Line 19"/>
        <xdr:cNvSpPr>
          <a:spLocks noChangeShapeType="1"/>
        </xdr:cNvSpPr>
      </xdr:nvSpPr>
      <xdr:spPr>
        <a:xfrm>
          <a:off x="2763520" y="802259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8" name="Line 20"/>
        <xdr:cNvSpPr>
          <a:spLocks noChangeShapeType="1"/>
        </xdr:cNvSpPr>
      </xdr:nvSpPr>
      <xdr:spPr>
        <a:xfrm>
          <a:off x="2763520" y="802259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0</xdr:colOff>
      <xdr:row>36</xdr:row>
      <xdr:rowOff>0</xdr:rowOff>
    </xdr:to>
    <xdr:sp>
      <xdr:nvSpPr>
        <xdr:cNvPr id="19" name="Line 21"/>
        <xdr:cNvSpPr>
          <a:spLocks noChangeShapeType="1"/>
        </xdr:cNvSpPr>
      </xdr:nvSpPr>
      <xdr:spPr>
        <a:xfrm>
          <a:off x="2763520" y="802259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0</xdr:col>
      <xdr:colOff>123825</xdr:colOff>
      <xdr:row>1</xdr:row>
      <xdr:rowOff>123825</xdr:rowOff>
    </xdr:from>
    <xdr:to>
      <xdr:col>3</xdr:col>
      <xdr:colOff>121750</xdr:colOff>
      <xdr:row>3</xdr:row>
      <xdr:rowOff>211054</xdr:rowOff>
    </xdr:to>
    <xdr:pic>
      <xdr:nvPicPr>
        <xdr:cNvPr id="21" name="Imagen 20"/>
        <xdr:cNvPicPr>
          <a:picLocks noChangeAspect="1"/>
        </xdr:cNvPicPr>
      </xdr:nvPicPr>
      <xdr:blipFill>
        <a:blip r:embed="rId1" cstate="print">
          <a:extLst>
            <a:ext uri="{28A0092B-C50C-407E-A947-70E740481C1C}">
              <a14:useLocalDpi xmlns:a14="http://schemas.microsoft.com/office/drawing/2010/main" val="0"/>
            </a:ext>
          </a:extLst>
        </a:blip>
        <a:srcRect/>
        <a:stretch>
          <a:fillRect/>
        </a:stretch>
      </xdr:blipFill>
      <xdr:spPr>
        <a:xfrm>
          <a:off x="123825" y="859790"/>
          <a:ext cx="1978660" cy="467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152400</xdr:rowOff>
    </xdr:from>
    <xdr:to>
      <xdr:col>1</xdr:col>
      <xdr:colOff>409575</xdr:colOff>
      <xdr:row>0</xdr:row>
      <xdr:rowOff>520596</xdr:rowOff>
    </xdr:to>
    <xdr:pic>
      <xdr:nvPicPr>
        <xdr:cNvPr id="23" name="Picture 18" descr="Ocesa LINQ | Our Work | Lumston"/>
        <xdr:cNvPicPr>
          <a:picLocks noChangeAspect="1" noChangeArrowheads="1"/>
        </xdr:cNvPicPr>
      </xdr:nvPicPr>
      <xdr:blipFill>
        <a:blip r:embed="rId2" cstate="print">
          <a:clrChange>
            <a:clrFrom>
              <a:srgbClr val="1FB6A7"/>
            </a:clrFrom>
            <a:clrTo>
              <a:srgbClr val="1FB6A7">
                <a:alpha val="0"/>
              </a:srgbClr>
            </a:clrTo>
          </a:clrChange>
          <a:biLevel thresh="25000"/>
          <a:extLst>
            <a:ext uri="{28A0092B-C50C-407E-A947-70E740481C1C}">
              <a14:useLocalDpi xmlns:a14="http://schemas.microsoft.com/office/drawing/2010/main" val="0"/>
            </a:ext>
          </a:extLst>
        </a:blip>
        <a:srcRect l="23898" t="34920" r="23882" b="32853"/>
        <a:stretch>
          <a:fillRect/>
        </a:stretch>
      </xdr:blipFill>
      <xdr:spPr>
        <a:xfrm>
          <a:off x="133350" y="152400"/>
          <a:ext cx="936625" cy="367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866775</xdr:colOff>
      <xdr:row>1</xdr:row>
      <xdr:rowOff>85725</xdr:rowOff>
    </xdr:from>
    <xdr:to>
      <xdr:col>12</xdr:col>
      <xdr:colOff>493445</xdr:colOff>
      <xdr:row>3</xdr:row>
      <xdr:rowOff>314378</xdr:rowOff>
    </xdr:to>
    <xdr:pic>
      <xdr:nvPicPr>
        <xdr:cNvPr id="24" name="Imagen 23"/>
        <xdr:cNvPicPr>
          <a:picLocks noChangeAspect="1"/>
        </xdr:cNvPicPr>
      </xdr:nvPicPr>
      <xdr:blipFill>
        <a:blip r:embed="rId3"/>
        <a:stretch>
          <a:fillRect/>
        </a:stretch>
      </xdr:blipFill>
      <xdr:spPr>
        <a:xfrm>
          <a:off x="9319895" y="821690"/>
          <a:ext cx="642620" cy="609600"/>
        </a:xfrm>
        <a:prstGeom prst="rect">
          <a:avLst/>
        </a:prstGeom>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58</xdr:row>
      <xdr:rowOff>0</xdr:rowOff>
    </xdr:from>
    <xdr:to>
      <xdr:col>0</xdr:col>
      <xdr:colOff>0</xdr:colOff>
      <xdr:row>58</xdr:row>
      <xdr:rowOff>0</xdr:rowOff>
    </xdr:to>
    <xdr:sp>
      <xdr:nvSpPr>
        <xdr:cNvPr id="2" name="Rectangle 1"/>
        <xdr:cNvSpPr>
          <a:spLocks noChangeArrowheads="1"/>
        </xdr:cNvSpPr>
      </xdr:nvSpPr>
      <xdr:spPr>
        <a:xfrm>
          <a:off x="0" y="13284200"/>
          <a:ext cx="0" cy="0"/>
        </a:xfrm>
        <a:prstGeom prst="rect">
          <a:avLst/>
        </a:prstGeom>
        <a:solidFill>
          <a:srgbClr val="FFFFFF"/>
        </a:solidFill>
        <a:ln w="3175">
          <a:solidFill>
            <a:srgbClr val="000000"/>
          </a:solidFill>
          <a:miter lim="800000"/>
        </a:ln>
      </xdr:spPr>
    </xdr:sp>
    <xdr:clientData/>
  </xdr:twoCellAnchor>
  <xdr:twoCellAnchor>
    <xdr:from>
      <xdr:col>0</xdr:col>
      <xdr:colOff>0</xdr:colOff>
      <xdr:row>54</xdr:row>
      <xdr:rowOff>9525</xdr:rowOff>
    </xdr:from>
    <xdr:to>
      <xdr:col>0</xdr:col>
      <xdr:colOff>0</xdr:colOff>
      <xdr:row>55</xdr:row>
      <xdr:rowOff>0</xdr:rowOff>
    </xdr:to>
    <xdr:sp>
      <xdr:nvSpPr>
        <xdr:cNvPr id="3" name="Rectangle 2"/>
        <xdr:cNvSpPr>
          <a:spLocks noChangeArrowheads="1"/>
        </xdr:cNvSpPr>
      </xdr:nvSpPr>
      <xdr:spPr>
        <a:xfrm>
          <a:off x="0" y="12150725"/>
          <a:ext cx="0" cy="180975"/>
        </a:xfrm>
        <a:prstGeom prst="rect">
          <a:avLst/>
        </a:prstGeom>
        <a:solidFill>
          <a:srgbClr val="FFFFFF"/>
        </a:solidFill>
        <a:ln w="3175">
          <a:solidFill>
            <a:srgbClr val="000000"/>
          </a:solidFill>
          <a:miter lim="800000"/>
        </a:ln>
      </xdr:spPr>
    </xdr:sp>
    <xdr:clientData/>
  </xdr:twoCellAnchor>
  <xdr:twoCellAnchor>
    <xdr:from>
      <xdr:col>0</xdr:col>
      <xdr:colOff>0</xdr:colOff>
      <xdr:row>58</xdr:row>
      <xdr:rowOff>0</xdr:rowOff>
    </xdr:from>
    <xdr:to>
      <xdr:col>0</xdr:col>
      <xdr:colOff>0</xdr:colOff>
      <xdr:row>58</xdr:row>
      <xdr:rowOff>0</xdr:rowOff>
    </xdr:to>
    <xdr:sp>
      <xdr:nvSpPr>
        <xdr:cNvPr id="4" name="Rectangle 3"/>
        <xdr:cNvSpPr>
          <a:spLocks noChangeArrowheads="1"/>
        </xdr:cNvSpPr>
      </xdr:nvSpPr>
      <xdr:spPr>
        <a:xfrm>
          <a:off x="0" y="13284200"/>
          <a:ext cx="0" cy="0"/>
        </a:xfrm>
        <a:prstGeom prst="rect">
          <a:avLst/>
        </a:prstGeom>
        <a:solidFill>
          <a:srgbClr val="FFFFFF"/>
        </a:solidFill>
        <a:ln w="3175">
          <a:solidFill>
            <a:srgbClr val="000000"/>
          </a:solidFill>
          <a:miter lim="800000"/>
        </a:ln>
      </xdr:spPr>
    </xdr:sp>
    <xdr:clientData/>
  </xdr:twoCellAnchor>
  <xdr:twoCellAnchor>
    <xdr:from>
      <xdr:col>0</xdr:col>
      <xdr:colOff>0</xdr:colOff>
      <xdr:row>61</xdr:row>
      <xdr:rowOff>0</xdr:rowOff>
    </xdr:from>
    <xdr:to>
      <xdr:col>0</xdr:col>
      <xdr:colOff>0</xdr:colOff>
      <xdr:row>61</xdr:row>
      <xdr:rowOff>0</xdr:rowOff>
    </xdr:to>
    <xdr:sp>
      <xdr:nvSpPr>
        <xdr:cNvPr id="5" name="Rectangle 4"/>
        <xdr:cNvSpPr>
          <a:spLocks noChangeArrowheads="1"/>
        </xdr:cNvSpPr>
      </xdr:nvSpPr>
      <xdr:spPr>
        <a:xfrm>
          <a:off x="0" y="13855700"/>
          <a:ext cx="0" cy="0"/>
        </a:xfrm>
        <a:prstGeom prst="rect">
          <a:avLst/>
        </a:prstGeom>
        <a:solidFill>
          <a:srgbClr val="FFFFFF"/>
        </a:solidFill>
        <a:ln w="3175">
          <a:solidFill>
            <a:srgbClr val="000000"/>
          </a:solidFill>
          <a:miter lim="800000"/>
        </a:ln>
      </xdr:spPr>
    </xdr:sp>
    <xdr:clientData/>
  </xdr:twoCellAnchor>
  <xdr:twoCellAnchor>
    <xdr:from>
      <xdr:col>0</xdr:col>
      <xdr:colOff>0</xdr:colOff>
      <xdr:row>53</xdr:row>
      <xdr:rowOff>0</xdr:rowOff>
    </xdr:from>
    <xdr:to>
      <xdr:col>0</xdr:col>
      <xdr:colOff>0</xdr:colOff>
      <xdr:row>61</xdr:row>
      <xdr:rowOff>0</xdr:rowOff>
    </xdr:to>
    <xdr:sp>
      <xdr:nvSpPr>
        <xdr:cNvPr id="6" name="Line 5"/>
        <xdr:cNvSpPr>
          <a:spLocks noChangeShapeType="1"/>
        </xdr:cNvSpPr>
      </xdr:nvSpPr>
      <xdr:spPr>
        <a:xfrm>
          <a:off x="0" y="11950700"/>
          <a:ext cx="0" cy="19050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61</xdr:row>
      <xdr:rowOff>0</xdr:rowOff>
    </xdr:to>
    <xdr:sp>
      <xdr:nvSpPr>
        <xdr:cNvPr id="7" name="Line 6"/>
        <xdr:cNvSpPr>
          <a:spLocks noChangeShapeType="1"/>
        </xdr:cNvSpPr>
      </xdr:nvSpPr>
      <xdr:spPr>
        <a:xfrm>
          <a:off x="0" y="11950700"/>
          <a:ext cx="0" cy="19050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61</xdr:row>
      <xdr:rowOff>0</xdr:rowOff>
    </xdr:to>
    <xdr:sp>
      <xdr:nvSpPr>
        <xdr:cNvPr id="8" name="Line 7"/>
        <xdr:cNvSpPr>
          <a:spLocks noChangeShapeType="1"/>
        </xdr:cNvSpPr>
      </xdr:nvSpPr>
      <xdr:spPr>
        <a:xfrm>
          <a:off x="0" y="11950700"/>
          <a:ext cx="0" cy="19050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61</xdr:row>
      <xdr:rowOff>0</xdr:rowOff>
    </xdr:to>
    <xdr:sp>
      <xdr:nvSpPr>
        <xdr:cNvPr id="9" name="Line 8"/>
        <xdr:cNvSpPr>
          <a:spLocks noChangeShapeType="1"/>
        </xdr:cNvSpPr>
      </xdr:nvSpPr>
      <xdr:spPr>
        <a:xfrm>
          <a:off x="0" y="11950700"/>
          <a:ext cx="0" cy="19050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61</xdr:row>
      <xdr:rowOff>0</xdr:rowOff>
    </xdr:to>
    <xdr:sp>
      <xdr:nvSpPr>
        <xdr:cNvPr id="10" name="Line 9"/>
        <xdr:cNvSpPr>
          <a:spLocks noChangeShapeType="1"/>
        </xdr:cNvSpPr>
      </xdr:nvSpPr>
      <xdr:spPr>
        <a:xfrm>
          <a:off x="0" y="11950700"/>
          <a:ext cx="0" cy="19050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61</xdr:row>
      <xdr:rowOff>0</xdr:rowOff>
    </xdr:to>
    <xdr:sp>
      <xdr:nvSpPr>
        <xdr:cNvPr id="11" name="Line 10"/>
        <xdr:cNvSpPr>
          <a:spLocks noChangeShapeType="1"/>
        </xdr:cNvSpPr>
      </xdr:nvSpPr>
      <xdr:spPr>
        <a:xfrm>
          <a:off x="0" y="11950700"/>
          <a:ext cx="0" cy="19050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61</xdr:row>
      <xdr:rowOff>0</xdr:rowOff>
    </xdr:to>
    <xdr:sp>
      <xdr:nvSpPr>
        <xdr:cNvPr id="12" name="Line 11"/>
        <xdr:cNvSpPr>
          <a:spLocks noChangeShapeType="1"/>
        </xdr:cNvSpPr>
      </xdr:nvSpPr>
      <xdr:spPr>
        <a:xfrm>
          <a:off x="0" y="11950700"/>
          <a:ext cx="0" cy="19050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61</xdr:row>
      <xdr:rowOff>0</xdr:rowOff>
    </xdr:to>
    <xdr:sp>
      <xdr:nvSpPr>
        <xdr:cNvPr id="13" name="Line 12"/>
        <xdr:cNvSpPr>
          <a:spLocks noChangeShapeType="1"/>
        </xdr:cNvSpPr>
      </xdr:nvSpPr>
      <xdr:spPr>
        <a:xfrm>
          <a:off x="0" y="11950700"/>
          <a:ext cx="0" cy="19050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61</xdr:row>
      <xdr:rowOff>0</xdr:rowOff>
    </xdr:to>
    <xdr:sp>
      <xdr:nvSpPr>
        <xdr:cNvPr id="15" name="Line 14"/>
        <xdr:cNvSpPr>
          <a:spLocks noChangeShapeType="1"/>
        </xdr:cNvSpPr>
      </xdr:nvSpPr>
      <xdr:spPr>
        <a:xfrm>
          <a:off x="0" y="11950700"/>
          <a:ext cx="0" cy="1905000"/>
        </a:xfrm>
        <a:prstGeom prst="line">
          <a:avLst/>
        </a:prstGeom>
        <a:noFill/>
        <a:ln w="317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61</xdr:row>
      <xdr:rowOff>0</xdr:rowOff>
    </xdr:to>
    <xdr:sp>
      <xdr:nvSpPr>
        <xdr:cNvPr id="16" name="Line 15"/>
        <xdr:cNvSpPr>
          <a:spLocks noChangeShapeType="1"/>
        </xdr:cNvSpPr>
      </xdr:nvSpPr>
      <xdr:spPr>
        <a:xfrm>
          <a:off x="0" y="11950700"/>
          <a:ext cx="0" cy="1905000"/>
        </a:xfrm>
        <a:prstGeom prst="line">
          <a:avLst/>
        </a:prstGeom>
        <a:noFill/>
        <a:ln w="317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61</xdr:row>
      <xdr:rowOff>0</xdr:rowOff>
    </xdr:to>
    <xdr:sp>
      <xdr:nvSpPr>
        <xdr:cNvPr id="17" name="Line 16"/>
        <xdr:cNvSpPr>
          <a:spLocks noChangeShapeType="1"/>
        </xdr:cNvSpPr>
      </xdr:nvSpPr>
      <xdr:spPr>
        <a:xfrm>
          <a:off x="0" y="11950700"/>
          <a:ext cx="0" cy="1905000"/>
        </a:xfrm>
        <a:prstGeom prst="line">
          <a:avLst/>
        </a:prstGeom>
        <a:noFill/>
        <a:ln w="317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61</xdr:row>
      <xdr:rowOff>0</xdr:rowOff>
    </xdr:to>
    <xdr:sp>
      <xdr:nvSpPr>
        <xdr:cNvPr id="18" name="Line 17"/>
        <xdr:cNvSpPr>
          <a:spLocks noChangeShapeType="1"/>
        </xdr:cNvSpPr>
      </xdr:nvSpPr>
      <xdr:spPr>
        <a:xfrm>
          <a:off x="0" y="11950700"/>
          <a:ext cx="0" cy="1905000"/>
        </a:xfrm>
        <a:prstGeom prst="line">
          <a:avLst/>
        </a:prstGeom>
        <a:noFill/>
        <a:ln w="317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61</xdr:row>
      <xdr:rowOff>0</xdr:rowOff>
    </xdr:to>
    <xdr:sp>
      <xdr:nvSpPr>
        <xdr:cNvPr id="19" name="Line 18"/>
        <xdr:cNvSpPr>
          <a:spLocks noChangeShapeType="1"/>
        </xdr:cNvSpPr>
      </xdr:nvSpPr>
      <xdr:spPr>
        <a:xfrm>
          <a:off x="0" y="11950700"/>
          <a:ext cx="0" cy="1905000"/>
        </a:xfrm>
        <a:prstGeom prst="line">
          <a:avLst/>
        </a:prstGeom>
        <a:noFill/>
        <a:ln w="317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61</xdr:row>
      <xdr:rowOff>0</xdr:rowOff>
    </xdr:to>
    <xdr:sp>
      <xdr:nvSpPr>
        <xdr:cNvPr id="20" name="Line 19"/>
        <xdr:cNvSpPr>
          <a:spLocks noChangeShapeType="1"/>
        </xdr:cNvSpPr>
      </xdr:nvSpPr>
      <xdr:spPr>
        <a:xfrm>
          <a:off x="0" y="11950700"/>
          <a:ext cx="0" cy="1905000"/>
        </a:xfrm>
        <a:prstGeom prst="line">
          <a:avLst/>
        </a:prstGeom>
        <a:noFill/>
        <a:ln w="317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61</xdr:row>
      <xdr:rowOff>0</xdr:rowOff>
    </xdr:to>
    <xdr:sp>
      <xdr:nvSpPr>
        <xdr:cNvPr id="21" name="Line 20"/>
        <xdr:cNvSpPr>
          <a:spLocks noChangeShapeType="1"/>
        </xdr:cNvSpPr>
      </xdr:nvSpPr>
      <xdr:spPr>
        <a:xfrm>
          <a:off x="0" y="11950700"/>
          <a:ext cx="0" cy="1905000"/>
        </a:xfrm>
        <a:prstGeom prst="line">
          <a:avLst/>
        </a:prstGeom>
        <a:noFill/>
        <a:ln w="317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61</xdr:row>
      <xdr:rowOff>0</xdr:rowOff>
    </xdr:to>
    <xdr:sp>
      <xdr:nvSpPr>
        <xdr:cNvPr id="22" name="Line 21"/>
        <xdr:cNvSpPr>
          <a:spLocks noChangeShapeType="1"/>
        </xdr:cNvSpPr>
      </xdr:nvSpPr>
      <xdr:spPr>
        <a:xfrm>
          <a:off x="0" y="11950700"/>
          <a:ext cx="0" cy="1905000"/>
        </a:xfrm>
        <a:prstGeom prst="line">
          <a:avLst/>
        </a:prstGeom>
        <a:noFill/>
        <a:ln w="317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0</xdr:col>
      <xdr:colOff>0</xdr:colOff>
      <xdr:row>61</xdr:row>
      <xdr:rowOff>0</xdr:rowOff>
    </xdr:to>
    <xdr:sp>
      <xdr:nvSpPr>
        <xdr:cNvPr id="23" name="Line 22"/>
        <xdr:cNvSpPr>
          <a:spLocks noChangeShapeType="1"/>
        </xdr:cNvSpPr>
      </xdr:nvSpPr>
      <xdr:spPr>
        <a:xfrm>
          <a:off x="0" y="11950700"/>
          <a:ext cx="0" cy="1905000"/>
        </a:xfrm>
        <a:prstGeom prst="line">
          <a:avLst/>
        </a:prstGeom>
        <a:noFill/>
        <a:ln w="317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0</xdr:rowOff>
    </xdr:from>
    <xdr:to>
      <xdr:col>12</xdr:col>
      <xdr:colOff>0</xdr:colOff>
      <xdr:row>34</xdr:row>
      <xdr:rowOff>0</xdr:rowOff>
    </xdr:to>
    <xdr:sp>
      <xdr:nvSpPr>
        <xdr:cNvPr id="24" name="Line 11"/>
        <xdr:cNvSpPr>
          <a:spLocks noChangeShapeType="1"/>
        </xdr:cNvSpPr>
      </xdr:nvSpPr>
      <xdr:spPr>
        <a:xfrm>
          <a:off x="91135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25" name="Line 14"/>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26" name="Line 15"/>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27" name="Line 16"/>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28" name="Line 17"/>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29" name="Line 18"/>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30" name="Line 19"/>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31" name="Line 20"/>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32" name="Line 21"/>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33" name="Line 14"/>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34" name="Line 15"/>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35" name="Line 16"/>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36" name="Line 17"/>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37" name="Line 18"/>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38" name="Line 19"/>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39" name="Line 20"/>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40" name="Line 21"/>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0</xdr:col>
      <xdr:colOff>114300</xdr:colOff>
      <xdr:row>1</xdr:row>
      <xdr:rowOff>85725</xdr:rowOff>
    </xdr:from>
    <xdr:to>
      <xdr:col>3</xdr:col>
      <xdr:colOff>112225</xdr:colOff>
      <xdr:row>3</xdr:row>
      <xdr:rowOff>172954</xdr:rowOff>
    </xdr:to>
    <xdr:pic>
      <xdr:nvPicPr>
        <xdr:cNvPr id="41" name="Imagen 40"/>
        <xdr:cNvPicPr>
          <a:picLocks noChangeAspect="1"/>
        </xdr:cNvPicPr>
      </xdr:nvPicPr>
      <xdr:blipFill>
        <a:blip r:embed="rId1" cstate="print">
          <a:extLst>
            <a:ext uri="{28A0092B-C50C-407E-A947-70E740481C1C}">
              <a14:useLocalDpi xmlns:a14="http://schemas.microsoft.com/office/drawing/2010/main" val="0"/>
            </a:ext>
          </a:extLst>
        </a:blip>
        <a:srcRect/>
        <a:stretch>
          <a:fillRect/>
        </a:stretch>
      </xdr:blipFill>
      <xdr:spPr>
        <a:xfrm>
          <a:off x="114300" y="821690"/>
          <a:ext cx="1978660" cy="467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808038</xdr:colOff>
      <xdr:row>1</xdr:row>
      <xdr:rowOff>95250</xdr:rowOff>
    </xdr:from>
    <xdr:to>
      <xdr:col>13</xdr:col>
      <xdr:colOff>466724</xdr:colOff>
      <xdr:row>3</xdr:row>
      <xdr:rowOff>285750</xdr:rowOff>
    </xdr:to>
    <xdr:pic>
      <xdr:nvPicPr>
        <xdr:cNvPr id="43" name="Imagen 22"/>
        <xdr:cNvPicPr>
          <a:picLocks noChangeAspect="1"/>
        </xdr:cNvPicPr>
      </xdr:nvPicPr>
      <xdr:blipFill>
        <a:blip r:embed="rId2" cstate="print">
          <a:extLst>
            <a:ext uri="{28A0092B-C50C-407E-A947-70E740481C1C}">
              <a14:useLocalDpi xmlns:a14="http://schemas.microsoft.com/office/drawing/2010/main" val="0"/>
            </a:ext>
          </a:extLst>
        </a:blip>
        <a:srcRect l="41332" t="53048" r="35483" b="5762"/>
        <a:stretch>
          <a:fillRect/>
        </a:stretch>
      </xdr:blipFill>
      <xdr:spPr>
        <a:xfrm>
          <a:off x="9921240" y="831215"/>
          <a:ext cx="67437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34</xdr:row>
      <xdr:rowOff>0</xdr:rowOff>
    </xdr:from>
    <xdr:to>
      <xdr:col>5</xdr:col>
      <xdr:colOff>0</xdr:colOff>
      <xdr:row>34</xdr:row>
      <xdr:rowOff>0</xdr:rowOff>
    </xdr:to>
    <xdr:sp>
      <xdr:nvSpPr>
        <xdr:cNvPr id="44" name="Line 14"/>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45" name="Line 15"/>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46" name="Line 16"/>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47" name="Line 17"/>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48" name="Line 18"/>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49" name="Line 19"/>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50" name="Line 20"/>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51" name="Line 21"/>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52" name="Line 14"/>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53" name="Line 15"/>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54" name="Line 16"/>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55" name="Line 17"/>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56" name="Line 18"/>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57" name="Line 19"/>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58" name="Line 20"/>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0</xdr:rowOff>
    </xdr:from>
    <xdr:to>
      <xdr:col>5</xdr:col>
      <xdr:colOff>0</xdr:colOff>
      <xdr:row>34</xdr:row>
      <xdr:rowOff>0</xdr:rowOff>
    </xdr:to>
    <xdr:sp>
      <xdr:nvSpPr>
        <xdr:cNvPr id="59" name="Line 21"/>
        <xdr:cNvSpPr>
          <a:spLocks noChangeShapeType="1"/>
        </xdr:cNvSpPr>
      </xdr:nvSpPr>
      <xdr:spPr>
        <a:xfrm>
          <a:off x="3423920" y="74174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0</xdr:col>
      <xdr:colOff>133350</xdr:colOff>
      <xdr:row>0</xdr:row>
      <xdr:rowOff>152400</xdr:rowOff>
    </xdr:from>
    <xdr:to>
      <xdr:col>1</xdr:col>
      <xdr:colOff>409575</xdr:colOff>
      <xdr:row>0</xdr:row>
      <xdr:rowOff>520596</xdr:rowOff>
    </xdr:to>
    <xdr:pic>
      <xdr:nvPicPr>
        <xdr:cNvPr id="60" name="Picture 18" descr="Ocesa LINQ | Our Work | Lumston"/>
        <xdr:cNvPicPr>
          <a:picLocks noChangeAspect="1" noChangeArrowheads="1"/>
        </xdr:cNvPicPr>
      </xdr:nvPicPr>
      <xdr:blipFill>
        <a:blip r:embed="rId3" cstate="print">
          <a:clrChange>
            <a:clrFrom>
              <a:srgbClr val="1FB6A7"/>
            </a:clrFrom>
            <a:clrTo>
              <a:srgbClr val="1FB6A7">
                <a:alpha val="0"/>
              </a:srgbClr>
            </a:clrTo>
          </a:clrChange>
          <a:biLevel thresh="25000"/>
          <a:extLst>
            <a:ext uri="{28A0092B-C50C-407E-A947-70E740481C1C}">
              <a14:useLocalDpi xmlns:a14="http://schemas.microsoft.com/office/drawing/2010/main" val="0"/>
            </a:ext>
          </a:extLst>
        </a:blip>
        <a:srcRect l="23898" t="34920" r="23882" b="32853"/>
        <a:stretch>
          <a:fillRect/>
        </a:stretch>
      </xdr:blipFill>
      <xdr:spPr>
        <a:xfrm>
          <a:off x="133350" y="152400"/>
          <a:ext cx="936625" cy="367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hyperlink" Target="mailto:adicionales-CCB@ocesa.mx"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hyperlink" Target="mailto:adicionales-CCB@ocesa.mx" TargetMode="Externa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1">
    <tabColor rgb="FF990033"/>
  </sheetPr>
  <dimension ref="A2:B12"/>
  <sheetViews>
    <sheetView workbookViewId="0">
      <selection activeCell="E12" sqref="E12"/>
    </sheetView>
  </sheetViews>
  <sheetFormatPr defaultColWidth="11" defaultRowHeight="15.2" outlineLevelCol="1"/>
  <cols>
    <col min="1" max="1" width="17.1428571428571" customWidth="1"/>
    <col min="2" max="2" width="30.2857142857143" customWidth="1"/>
  </cols>
  <sheetData>
    <row r="2" spans="1:2">
      <c r="A2" s="1017" t="s">
        <v>0</v>
      </c>
      <c r="B2" s="1017" t="s">
        <v>1</v>
      </c>
    </row>
    <row r="3" spans="1:2">
      <c r="A3" s="1018" t="s">
        <v>2</v>
      </c>
      <c r="B3" s="1019" t="s">
        <v>3</v>
      </c>
    </row>
    <row r="4" spans="1:2">
      <c r="A4" s="1018" t="s">
        <v>4</v>
      </c>
      <c r="B4" s="1020" t="s">
        <v>5</v>
      </c>
    </row>
    <row r="5" spans="1:2">
      <c r="A5" s="1018" t="s">
        <v>6</v>
      </c>
      <c r="B5" s="1020">
        <v>45832</v>
      </c>
    </row>
    <row r="6" spans="1:2">
      <c r="A6" s="1018" t="s">
        <v>7</v>
      </c>
      <c r="B6" s="1020">
        <v>45847</v>
      </c>
    </row>
    <row r="7" spans="1:2">
      <c r="A7" s="1018" t="s">
        <v>8</v>
      </c>
      <c r="B7" s="1019">
        <v>1010071218</v>
      </c>
    </row>
    <row r="8" spans="1:2">
      <c r="A8" s="1018" t="s">
        <v>9</v>
      </c>
      <c r="B8" s="1021" t="s">
        <v>10</v>
      </c>
    </row>
    <row r="9" spans="1:2">
      <c r="A9" s="1018" t="s">
        <v>11</v>
      </c>
      <c r="B9" s="1021" t="s">
        <v>10</v>
      </c>
    </row>
    <row r="10" spans="1:2">
      <c r="A10" s="1018" t="s">
        <v>12</v>
      </c>
      <c r="B10" s="1021">
        <v>45854</v>
      </c>
    </row>
    <row r="11" spans="1:2">
      <c r="A11" s="1018" t="s">
        <v>13</v>
      </c>
      <c r="B11" s="1021">
        <v>45855</v>
      </c>
    </row>
    <row r="12" spans="1:2">
      <c r="A12" s="1022" t="s">
        <v>14</v>
      </c>
      <c r="B12" s="1021">
        <v>45856</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90033"/>
    <pageSetUpPr fitToPage="1"/>
  </sheetPr>
  <dimension ref="A1:O180"/>
  <sheetViews>
    <sheetView showGridLines="0" tabSelected="1" topLeftCell="A67" workbookViewId="0">
      <selection activeCell="E11" sqref="E11:I12"/>
    </sheetView>
  </sheetViews>
  <sheetFormatPr defaultColWidth="11" defaultRowHeight="15.2"/>
  <cols>
    <col min="1" max="2" width="10.4285714285714" style="165" customWidth="1"/>
    <col min="3" max="4" width="9.28571428571429" style="165" customWidth="1"/>
    <col min="5" max="5" width="11" style="165" customWidth="1"/>
    <col min="6" max="8" width="11.4285714285714" style="165"/>
    <col min="9" max="9" width="11.4285714285714" style="165" customWidth="1"/>
    <col min="10" max="10" width="11.4285714285714" style="165"/>
    <col min="11" max="11" width="11.4285714285714" style="165" customWidth="1"/>
    <col min="12" max="12" width="11.4285714285714" style="165"/>
    <col min="13" max="13" width="14.2857142857143" style="165" customWidth="1"/>
    <col min="14" max="14" width="7.71428571428571" style="165" customWidth="1"/>
    <col min="15" max="16" width="11.4285714285714" style="165" customWidth="1"/>
    <col min="17" max="16384" width="11.4285714285714" style="165"/>
  </cols>
  <sheetData>
    <row r="1" s="169" customFormat="1" ht="57.95" customHeight="1" spans="1:14">
      <c r="A1" s="170"/>
      <c r="B1" s="170"/>
      <c r="C1" s="170"/>
      <c r="D1" s="170"/>
      <c r="E1" s="170"/>
      <c r="F1" s="170"/>
      <c r="G1" s="170"/>
      <c r="H1" s="170"/>
      <c r="I1" s="170"/>
      <c r="J1" s="170"/>
      <c r="K1" s="170"/>
      <c r="L1" s="170"/>
      <c r="M1" s="170"/>
      <c r="N1" s="170"/>
    </row>
    <row r="2" s="837" customFormat="1" ht="15" customHeight="1" spans="1:14">
      <c r="A2" s="838"/>
      <c r="B2" s="838"/>
      <c r="C2" s="838"/>
      <c r="D2" s="838"/>
      <c r="E2" s="838"/>
      <c r="F2" s="838"/>
      <c r="G2" s="838"/>
      <c r="H2" s="838"/>
      <c r="I2" s="838"/>
      <c r="J2" s="198"/>
      <c r="K2" s="198"/>
      <c r="L2" s="198"/>
      <c r="M2" s="198"/>
      <c r="N2" s="198"/>
    </row>
    <row r="3" s="837" customFormat="1" ht="15" customHeight="1" spans="1:14">
      <c r="A3" s="839"/>
      <c r="B3" s="839"/>
      <c r="C3" s="839"/>
      <c r="D3" s="839"/>
      <c r="E3" s="839"/>
      <c r="F3" s="241" t="s">
        <v>15</v>
      </c>
      <c r="G3" s="241"/>
      <c r="H3" s="241"/>
      <c r="I3" s="241"/>
      <c r="J3" s="241"/>
      <c r="K3" s="241"/>
      <c r="L3" s="198"/>
      <c r="M3" s="198"/>
      <c r="N3" s="198"/>
    </row>
    <row r="4" ht="30" customHeight="1" spans="1:14">
      <c r="A4" s="840"/>
      <c r="B4" s="840"/>
      <c r="C4" s="840"/>
      <c r="D4" s="840"/>
      <c r="E4" s="840"/>
      <c r="F4" s="242" t="s">
        <v>16</v>
      </c>
      <c r="G4" s="242"/>
      <c r="H4" s="242"/>
      <c r="I4" s="242"/>
      <c r="J4" s="242"/>
      <c r="K4" s="242"/>
      <c r="L4" s="198"/>
      <c r="M4" s="198"/>
      <c r="N4" s="198"/>
    </row>
    <row r="5" ht="36.75" customHeight="1" spans="1:14">
      <c r="A5" s="173" t="s">
        <v>17</v>
      </c>
      <c r="B5" s="174"/>
      <c r="C5" s="174"/>
      <c r="D5" s="174"/>
      <c r="E5" s="174"/>
      <c r="F5" s="174"/>
      <c r="G5" s="174"/>
      <c r="H5" s="174"/>
      <c r="I5" s="174"/>
      <c r="J5" s="174"/>
      <c r="K5" s="174"/>
      <c r="L5" s="174"/>
      <c r="M5" s="174"/>
      <c r="N5" s="300"/>
    </row>
    <row r="6" ht="12.75" customHeight="1" spans="1:14">
      <c r="A6" s="841" t="s">
        <v>18</v>
      </c>
      <c r="B6" s="246" t="str">
        <f>+'DATOS MAESTROS'!B3</f>
        <v>GLASSTECH MEXICO 2025</v>
      </c>
      <c r="C6" s="248"/>
      <c r="D6" s="177"/>
      <c r="E6" s="177"/>
      <c r="F6" s="177"/>
      <c r="G6" s="177"/>
      <c r="H6" s="243"/>
      <c r="I6" s="244" t="s">
        <v>19</v>
      </c>
      <c r="J6" s="256"/>
      <c r="K6" s="257" t="str">
        <f>+'DATOS MAESTROS'!B4</f>
        <v>16 al 18 de julio 2025</v>
      </c>
      <c r="L6" s="258"/>
      <c r="M6" s="258"/>
      <c r="N6" s="886" t="s">
        <v>20</v>
      </c>
    </row>
    <row r="7" ht="17.55" spans="1:14">
      <c r="A7" s="178" t="s">
        <v>21</v>
      </c>
      <c r="B7" s="188"/>
      <c r="C7" s="188"/>
      <c r="D7" s="179"/>
      <c r="E7" s="179"/>
      <c r="F7" s="179"/>
      <c r="G7" s="179"/>
      <c r="H7" s="179"/>
      <c r="I7" s="179"/>
      <c r="J7" s="179"/>
      <c r="K7" s="179"/>
      <c r="L7" s="179"/>
      <c r="M7" s="179"/>
      <c r="N7" s="887"/>
    </row>
    <row r="8" ht="15.95" spans="1:14">
      <c r="A8" s="180" t="s">
        <v>22</v>
      </c>
      <c r="B8" s="744"/>
      <c r="C8" s="181"/>
      <c r="D8" s="181"/>
      <c r="E8" s="182"/>
      <c r="F8" s="182"/>
      <c r="G8" s="182"/>
      <c r="H8" s="182"/>
      <c r="I8" s="182"/>
      <c r="J8" s="186"/>
      <c r="K8" s="186"/>
      <c r="L8" s="259" t="s">
        <v>23</v>
      </c>
      <c r="M8" s="260"/>
      <c r="N8" s="887"/>
    </row>
    <row r="9" spans="1:14">
      <c r="A9" s="183" t="s">
        <v>24</v>
      </c>
      <c r="B9" s="247"/>
      <c r="C9" s="184"/>
      <c r="D9" s="184"/>
      <c r="E9" s="185"/>
      <c r="F9" s="185"/>
      <c r="G9" s="185"/>
      <c r="H9" s="185"/>
      <c r="I9" s="185"/>
      <c r="J9" s="186"/>
      <c r="K9" s="186"/>
      <c r="L9" s="261"/>
      <c r="M9" s="262"/>
      <c r="N9" s="887"/>
    </row>
    <row r="10" ht="15.95" spans="1:14">
      <c r="A10" s="183" t="s">
        <v>25</v>
      </c>
      <c r="B10" s="247"/>
      <c r="C10" s="184"/>
      <c r="D10" s="184"/>
      <c r="E10" s="185"/>
      <c r="F10" s="185"/>
      <c r="G10" s="185"/>
      <c r="H10" s="185"/>
      <c r="I10" s="185"/>
      <c r="J10" s="186"/>
      <c r="K10" s="186"/>
      <c r="L10" s="263"/>
      <c r="M10" s="264"/>
      <c r="N10" s="887"/>
    </row>
    <row r="11" spans="1:14">
      <c r="A11" s="183" t="s">
        <v>26</v>
      </c>
      <c r="B11" s="247"/>
      <c r="C11" s="184"/>
      <c r="D11" s="184"/>
      <c r="E11" s="185"/>
      <c r="F11" s="185"/>
      <c r="G11" s="185"/>
      <c r="H11" s="185"/>
      <c r="I11" s="185"/>
      <c r="J11" s="265" t="s">
        <v>27</v>
      </c>
      <c r="K11" s="266"/>
      <c r="L11" s="266"/>
      <c r="M11" s="266"/>
      <c r="N11" s="887"/>
    </row>
    <row r="12" spans="1:14">
      <c r="A12" s="183" t="s">
        <v>28</v>
      </c>
      <c r="B12" s="247"/>
      <c r="C12" s="184"/>
      <c r="D12" s="184"/>
      <c r="E12" s="185"/>
      <c r="F12" s="185"/>
      <c r="G12" s="185"/>
      <c r="H12" s="185"/>
      <c r="I12" s="185"/>
      <c r="J12" s="265" t="s">
        <v>29</v>
      </c>
      <c r="K12" s="266"/>
      <c r="L12" s="266"/>
      <c r="M12" s="266"/>
      <c r="N12" s="887"/>
    </row>
    <row r="13" spans="1:14">
      <c r="A13" s="183" t="s">
        <v>30</v>
      </c>
      <c r="B13" s="247"/>
      <c r="C13" s="184"/>
      <c r="D13" s="184"/>
      <c r="E13" s="185"/>
      <c r="F13" s="185"/>
      <c r="G13" s="185"/>
      <c r="H13" s="185"/>
      <c r="I13" s="185"/>
      <c r="J13" s="265" t="s">
        <v>31</v>
      </c>
      <c r="K13" s="266"/>
      <c r="L13" s="266"/>
      <c r="M13" s="266"/>
      <c r="N13" s="887"/>
    </row>
    <row r="14" spans="1:14">
      <c r="A14" s="183" t="s">
        <v>32</v>
      </c>
      <c r="B14" s="247"/>
      <c r="C14" s="184"/>
      <c r="D14" s="184"/>
      <c r="E14" s="858"/>
      <c r="F14" s="858"/>
      <c r="G14" s="858"/>
      <c r="H14" s="858"/>
      <c r="I14" s="858"/>
      <c r="J14" s="265" t="s">
        <v>33</v>
      </c>
      <c r="K14" s="266"/>
      <c r="L14" s="266"/>
      <c r="M14" s="266"/>
      <c r="N14" s="887"/>
    </row>
    <row r="15" spans="1:14">
      <c r="A15" s="247" t="s">
        <v>34</v>
      </c>
      <c r="B15" s="247"/>
      <c r="C15" s="184"/>
      <c r="D15" s="184"/>
      <c r="E15" s="185"/>
      <c r="F15" s="185"/>
      <c r="G15" s="185"/>
      <c r="H15" s="185"/>
      <c r="I15" s="185"/>
      <c r="J15" s="267" t="s">
        <v>35</v>
      </c>
      <c r="K15" s="266"/>
      <c r="L15" s="266"/>
      <c r="M15" s="266"/>
      <c r="N15" s="887"/>
    </row>
    <row r="16" spans="1:14">
      <c r="A16" s="184"/>
      <c r="B16" s="184"/>
      <c r="C16" s="184"/>
      <c r="D16" s="184"/>
      <c r="E16" s="186"/>
      <c r="F16" s="186"/>
      <c r="G16" s="186"/>
      <c r="H16" s="186"/>
      <c r="I16" s="186"/>
      <c r="J16" s="184"/>
      <c r="K16" s="184"/>
      <c r="L16" s="184"/>
      <c r="M16" s="186"/>
      <c r="N16" s="887"/>
    </row>
    <row r="17" ht="15" customHeight="1" spans="1:14">
      <c r="A17" s="187" t="s">
        <v>36</v>
      </c>
      <c r="B17" s="188"/>
      <c r="C17" s="188"/>
      <c r="D17" s="188"/>
      <c r="E17" s="188"/>
      <c r="F17" s="188"/>
      <c r="G17" s="188"/>
      <c r="H17" s="188"/>
      <c r="I17" s="188"/>
      <c r="J17" s="188"/>
      <c r="K17" s="188"/>
      <c r="L17" s="188"/>
      <c r="M17" s="188"/>
      <c r="N17" s="887"/>
    </row>
    <row r="18" ht="17.25" customHeight="1" spans="1:14">
      <c r="A18" s="842" t="s">
        <v>37</v>
      </c>
      <c r="B18" s="843"/>
      <c r="C18" s="843"/>
      <c r="D18" s="843"/>
      <c r="E18" s="843"/>
      <c r="F18" s="843"/>
      <c r="G18" s="843"/>
      <c r="H18" s="843"/>
      <c r="I18" s="843"/>
      <c r="J18" s="843"/>
      <c r="K18" s="843"/>
      <c r="L18" s="843"/>
      <c r="M18" s="843"/>
      <c r="N18" s="887"/>
    </row>
    <row r="19" ht="12.75" customHeight="1" spans="1:14">
      <c r="A19" s="192" t="s">
        <v>38</v>
      </c>
      <c r="B19" s="202"/>
      <c r="C19" s="193" t="s">
        <v>39</v>
      </c>
      <c r="D19" s="193"/>
      <c r="E19" s="193"/>
      <c r="F19" s="193"/>
      <c r="G19" s="193"/>
      <c r="H19" s="193" t="s">
        <v>40</v>
      </c>
      <c r="I19" s="193"/>
      <c r="J19" s="193"/>
      <c r="K19" s="193"/>
      <c r="L19" s="193"/>
      <c r="M19" s="193"/>
      <c r="N19" s="887"/>
    </row>
    <row r="20" spans="1:14">
      <c r="A20" s="192"/>
      <c r="B20" s="184"/>
      <c r="C20" s="248" t="s">
        <v>41</v>
      </c>
      <c r="D20" s="186"/>
      <c r="E20" s="186">
        <f>+'DATOS MAESTROS'!B7</f>
        <v>1010071218</v>
      </c>
      <c r="F20" s="186"/>
      <c r="G20" s="245"/>
      <c r="H20" s="248" t="s">
        <v>42</v>
      </c>
      <c r="I20" s="186" t="s">
        <v>43</v>
      </c>
      <c r="J20" s="248"/>
      <c r="K20" s="248"/>
      <c r="L20" s="273"/>
      <c r="M20" s="528"/>
      <c r="N20" s="887"/>
    </row>
    <row r="21" spans="1:14">
      <c r="A21" s="192" t="s">
        <v>44</v>
      </c>
      <c r="B21" s="202"/>
      <c r="C21" s="194" t="s">
        <v>45</v>
      </c>
      <c r="D21" s="194"/>
      <c r="E21" s="195"/>
      <c r="F21" s="195"/>
      <c r="G21" s="195"/>
      <c r="H21" s="248" t="s">
        <v>46</v>
      </c>
      <c r="I21" s="186"/>
      <c r="J21" s="186"/>
      <c r="K21" s="875">
        <f>+'DATOS MAESTROS'!B6</f>
        <v>45847</v>
      </c>
      <c r="L21" s="276"/>
      <c r="M21" s="186"/>
      <c r="N21" s="887"/>
    </row>
    <row r="22" spans="1:14">
      <c r="A22" s="196"/>
      <c r="B22" s="202"/>
      <c r="C22" s="197"/>
      <c r="D22" s="197"/>
      <c r="E22" s="198"/>
      <c r="F22" s="198"/>
      <c r="G22" s="198"/>
      <c r="H22" s="186"/>
      <c r="I22" s="186"/>
      <c r="J22" s="186"/>
      <c r="K22" s="276"/>
      <c r="L22" s="276"/>
      <c r="M22" s="186"/>
      <c r="N22" s="887"/>
    </row>
    <row r="23" ht="16.8" spans="1:14">
      <c r="A23" s="187" t="s">
        <v>47</v>
      </c>
      <c r="B23" s="188"/>
      <c r="C23" s="188"/>
      <c r="D23" s="188"/>
      <c r="E23" s="188"/>
      <c r="F23" s="188"/>
      <c r="G23" s="188"/>
      <c r="H23" s="188"/>
      <c r="I23" s="188"/>
      <c r="J23" s="188"/>
      <c r="K23" s="188"/>
      <c r="L23" s="188"/>
      <c r="M23" s="188"/>
      <c r="N23" s="887"/>
    </row>
    <row r="24" spans="1:14">
      <c r="A24" s="235" t="s">
        <v>48</v>
      </c>
      <c r="B24" s="236"/>
      <c r="C24" s="236"/>
      <c r="D24" s="236"/>
      <c r="E24" s="236"/>
      <c r="F24" s="236"/>
      <c r="G24" s="236"/>
      <c r="H24" s="236"/>
      <c r="I24" s="236"/>
      <c r="J24" s="236"/>
      <c r="K24" s="236"/>
      <c r="L24" s="236"/>
      <c r="M24" s="236"/>
      <c r="N24" s="887"/>
    </row>
    <row r="25" ht="15.95" spans="1:14">
      <c r="A25" s="196" t="s">
        <v>49</v>
      </c>
      <c r="B25" s="202"/>
      <c r="C25" s="186" t="s">
        <v>50</v>
      </c>
      <c r="D25" s="186"/>
      <c r="E25" s="186"/>
      <c r="F25" s="186"/>
      <c r="G25" s="186"/>
      <c r="H25" s="186"/>
      <c r="I25" s="247"/>
      <c r="J25" s="247"/>
      <c r="K25" s="186"/>
      <c r="L25" s="186"/>
      <c r="M25" s="186"/>
      <c r="N25" s="887"/>
    </row>
    <row r="26" spans="1:14">
      <c r="A26" s="201"/>
      <c r="B26" s="746"/>
      <c r="C26" s="202"/>
      <c r="D26" s="202"/>
      <c r="E26" s="203"/>
      <c r="F26" s="203"/>
      <c r="G26" s="184"/>
      <c r="H26" s="249" t="s">
        <v>51</v>
      </c>
      <c r="I26" s="250"/>
      <c r="J26" s="277"/>
      <c r="K26" s="277"/>
      <c r="L26" s="277"/>
      <c r="M26" s="277"/>
      <c r="N26" s="887"/>
    </row>
    <row r="27" ht="15.95" spans="1:14">
      <c r="A27" s="204"/>
      <c r="B27" s="184"/>
      <c r="C27" s="184"/>
      <c r="D27" s="184"/>
      <c r="E27" s="186"/>
      <c r="F27" s="186"/>
      <c r="G27" s="186"/>
      <c r="H27" s="249"/>
      <c r="I27" s="251"/>
      <c r="J27" s="278"/>
      <c r="K27" s="278"/>
      <c r="L27" s="278"/>
      <c r="M27" s="278"/>
      <c r="N27" s="887"/>
    </row>
    <row r="28" ht="12.75" customHeight="1" spans="1:14">
      <c r="A28" s="204"/>
      <c r="B28" s="184"/>
      <c r="C28" s="205" t="s">
        <v>52</v>
      </c>
      <c r="D28" s="205"/>
      <c r="E28" s="186"/>
      <c r="F28" s="186"/>
      <c r="G28" s="186"/>
      <c r="H28" s="186"/>
      <c r="I28" s="252" t="s">
        <v>53</v>
      </c>
      <c r="J28" s="252"/>
      <c r="K28" s="252"/>
      <c r="L28" s="252"/>
      <c r="M28" s="252"/>
      <c r="N28" s="887"/>
    </row>
    <row r="29" ht="12.75" customHeight="1" spans="1:14">
      <c r="A29" s="204"/>
      <c r="B29" s="184"/>
      <c r="C29" s="206" t="s">
        <v>54</v>
      </c>
      <c r="D29" s="207"/>
      <c r="F29" s="209" t="s">
        <v>55</v>
      </c>
      <c r="G29" s="253"/>
      <c r="H29" s="186"/>
      <c r="I29" s="252"/>
      <c r="J29" s="252"/>
      <c r="K29" s="252"/>
      <c r="L29" s="252"/>
      <c r="M29" s="252"/>
      <c r="N29" s="887"/>
    </row>
    <row r="30" spans="1:14">
      <c r="A30" s="208"/>
      <c r="C30" s="209" t="s">
        <v>56</v>
      </c>
      <c r="D30" s="207"/>
      <c r="F30" s="209"/>
      <c r="G30" s="209"/>
      <c r="H30" s="247"/>
      <c r="I30" s="247"/>
      <c r="J30" s="279"/>
      <c r="K30" s="279"/>
      <c r="L30" s="279"/>
      <c r="M30" s="279"/>
      <c r="N30" s="887"/>
    </row>
    <row r="31" ht="15.95" spans="1:14">
      <c r="A31" s="208"/>
      <c r="C31" s="210" t="s">
        <v>57</v>
      </c>
      <c r="D31" s="207"/>
      <c r="F31" s="209" t="s">
        <v>58</v>
      </c>
      <c r="G31" s="253"/>
      <c r="H31" s="186"/>
      <c r="I31" s="186"/>
      <c r="J31" s="280" t="s">
        <v>59</v>
      </c>
      <c r="K31" s="280"/>
      <c r="L31" s="280"/>
      <c r="M31" s="280"/>
      <c r="N31" s="887"/>
    </row>
    <row r="32" spans="1:14">
      <c r="A32" s="208"/>
      <c r="H32" s="186"/>
      <c r="I32" s="186"/>
      <c r="J32" s="281"/>
      <c r="K32" s="281"/>
      <c r="L32" s="281"/>
      <c r="M32" s="281"/>
      <c r="N32" s="887"/>
    </row>
    <row r="33" spans="1:14">
      <c r="A33" s="208"/>
      <c r="C33" s="209"/>
      <c r="D33" s="184"/>
      <c r="F33" s="209"/>
      <c r="G33" s="209"/>
      <c r="H33" s="186"/>
      <c r="I33" s="186"/>
      <c r="J33" s="281"/>
      <c r="K33" s="281"/>
      <c r="L33" s="281"/>
      <c r="M33" s="281"/>
      <c r="N33" s="887"/>
    </row>
    <row r="34" spans="1:14">
      <c r="A34" s="208"/>
      <c r="D34" s="184"/>
      <c r="H34" s="247"/>
      <c r="I34" s="247"/>
      <c r="J34" s="282"/>
      <c r="K34" s="282"/>
      <c r="L34" s="282"/>
      <c r="M34" s="282"/>
      <c r="N34" s="887"/>
    </row>
    <row r="35" spans="1:14">
      <c r="A35" s="211"/>
      <c r="B35" s="209"/>
      <c r="C35" s="184"/>
      <c r="D35" s="184"/>
      <c r="E35" s="168"/>
      <c r="F35" s="168"/>
      <c r="G35" s="168"/>
      <c r="H35" s="168"/>
      <c r="I35" s="168"/>
      <c r="J35" s="283" t="s">
        <v>60</v>
      </c>
      <c r="K35" s="280"/>
      <c r="L35" s="280"/>
      <c r="M35" s="280"/>
      <c r="N35" s="887"/>
    </row>
    <row r="36" spans="1:14">
      <c r="A36" s="212" t="s">
        <v>61</v>
      </c>
      <c r="B36" s="747"/>
      <c r="C36" s="194"/>
      <c r="D36" s="194"/>
      <c r="E36" s="195"/>
      <c r="F36" s="195"/>
      <c r="G36" s="195"/>
      <c r="H36" s="195"/>
      <c r="I36" s="195"/>
      <c r="J36" s="195"/>
      <c r="K36" s="195"/>
      <c r="L36" s="195"/>
      <c r="M36" s="195"/>
      <c r="N36" s="887"/>
    </row>
    <row r="37" ht="16.8" spans="1:14">
      <c r="A37" s="844" t="s">
        <v>62</v>
      </c>
      <c r="B37" s="845"/>
      <c r="C37" s="845"/>
      <c r="D37" s="845"/>
      <c r="E37" s="845"/>
      <c r="F37" s="845"/>
      <c r="G37" s="845"/>
      <c r="H37" s="845"/>
      <c r="I37" s="845"/>
      <c r="J37" s="845"/>
      <c r="K37" s="845"/>
      <c r="L37" s="845"/>
      <c r="M37" s="845"/>
      <c r="N37" s="887"/>
    </row>
    <row r="38" ht="20.25" customHeight="1" spans="1:14">
      <c r="A38" s="217" t="s">
        <v>63</v>
      </c>
      <c r="B38" s="218"/>
      <c r="C38" s="218"/>
      <c r="D38" s="218"/>
      <c r="E38" s="218"/>
      <c r="F38" s="218"/>
      <c r="G38" s="218"/>
      <c r="H38" s="218"/>
      <c r="I38" s="218"/>
      <c r="J38" s="218"/>
      <c r="K38" s="218"/>
      <c r="L38" s="218"/>
      <c r="M38" s="218"/>
      <c r="N38" s="887"/>
    </row>
    <row r="39" ht="30" customHeight="1" spans="1:14">
      <c r="A39" s="217"/>
      <c r="B39" s="218"/>
      <c r="C39" s="218"/>
      <c r="D39" s="218"/>
      <c r="E39" s="218"/>
      <c r="F39" s="218"/>
      <c r="G39" s="218"/>
      <c r="H39" s="218"/>
      <c r="I39" s="218"/>
      <c r="J39" s="218"/>
      <c r="K39" s="218"/>
      <c r="L39" s="218"/>
      <c r="M39" s="218"/>
      <c r="N39" s="887"/>
    </row>
    <row r="40" ht="17.25" customHeight="1" spans="1:14">
      <c r="A40" s="217"/>
      <c r="B40" s="218"/>
      <c r="C40" s="218"/>
      <c r="D40" s="218"/>
      <c r="E40" s="218"/>
      <c r="F40" s="218"/>
      <c r="G40" s="218"/>
      <c r="H40" s="218"/>
      <c r="I40" s="218"/>
      <c r="J40" s="218"/>
      <c r="K40" s="218"/>
      <c r="L40" s="218"/>
      <c r="M40" s="218"/>
      <c r="N40" s="887"/>
    </row>
    <row r="41" spans="1:14">
      <c r="A41" s="600"/>
      <c r="B41" s="194"/>
      <c r="C41" s="194"/>
      <c r="D41" s="194"/>
      <c r="E41" s="195"/>
      <c r="F41" s="195"/>
      <c r="G41" s="195"/>
      <c r="H41" s="195"/>
      <c r="I41" s="195"/>
      <c r="J41" s="195"/>
      <c r="K41" s="195"/>
      <c r="L41" s="195"/>
      <c r="M41" s="195"/>
      <c r="N41" s="887"/>
    </row>
    <row r="42" ht="20.4" spans="1:14">
      <c r="A42" s="750" t="s">
        <v>64</v>
      </c>
      <c r="B42" s="751"/>
      <c r="C42" s="751"/>
      <c r="D42" s="751"/>
      <c r="E42" s="777"/>
      <c r="F42" s="777"/>
      <c r="G42" s="777"/>
      <c r="H42" s="777"/>
      <c r="I42" s="777"/>
      <c r="J42" s="777"/>
      <c r="K42" s="777"/>
      <c r="L42" s="777"/>
      <c r="M42" s="777"/>
      <c r="N42" s="887"/>
    </row>
    <row r="43" ht="30" customHeight="1" spans="1:14">
      <c r="A43" s="846" t="s">
        <v>65</v>
      </c>
      <c r="B43" s="847"/>
      <c r="C43" s="847"/>
      <c r="D43" s="847"/>
      <c r="E43" s="847"/>
      <c r="F43" s="859"/>
      <c r="G43" s="859"/>
      <c r="H43" s="859"/>
      <c r="I43" s="859"/>
      <c r="J43" s="859"/>
      <c r="K43" s="859"/>
      <c r="L43" s="859"/>
      <c r="M43" s="859"/>
      <c r="N43" s="887"/>
    </row>
    <row r="44" ht="21.75" customHeight="1" spans="1:14">
      <c r="A44" s="848" t="s">
        <v>66</v>
      </c>
      <c r="B44" s="849"/>
      <c r="C44" s="849"/>
      <c r="D44" s="849"/>
      <c r="E44" s="860"/>
      <c r="F44" s="849" t="s">
        <v>67</v>
      </c>
      <c r="G44" s="849"/>
      <c r="H44" s="849"/>
      <c r="I44" s="849"/>
      <c r="J44" s="849"/>
      <c r="K44" s="849"/>
      <c r="L44" s="849"/>
      <c r="M44" s="849"/>
      <c r="N44" s="887"/>
    </row>
    <row r="45" ht="41" spans="1:14">
      <c r="A45" s="754" t="str">
        <f>+'DATOS MAESTROS'!B8</f>
        <v>N/A</v>
      </c>
      <c r="B45" s="755" t="str">
        <f>+'DATOS MAESTROS'!B9</f>
        <v>N/A</v>
      </c>
      <c r="C45" s="756">
        <f>+'DATOS MAESTROS'!B10</f>
        <v>45854</v>
      </c>
      <c r="D45" s="756">
        <f>+'DATOS MAESTROS'!B11</f>
        <v>45855</v>
      </c>
      <c r="E45" s="756">
        <f>+'DATOS MAESTROS'!B12</f>
        <v>45856</v>
      </c>
      <c r="F45" s="861" t="s">
        <v>68</v>
      </c>
      <c r="G45" s="862" t="s">
        <v>69</v>
      </c>
      <c r="H45" s="861"/>
      <c r="I45" s="280"/>
      <c r="J45" s="876"/>
      <c r="K45" s="877" t="s">
        <v>70</v>
      </c>
      <c r="L45" s="717" t="s">
        <v>71</v>
      </c>
      <c r="M45" s="147" t="s">
        <v>72</v>
      </c>
      <c r="N45" s="887"/>
    </row>
    <row r="46" ht="30.75" customHeight="1" spans="1:15">
      <c r="A46" s="850"/>
      <c r="B46" s="851"/>
      <c r="C46" s="852"/>
      <c r="D46" s="852"/>
      <c r="E46" s="852"/>
      <c r="F46" s="863">
        <f t="shared" ref="F46:F56" si="0">SUM(A46:E46)</f>
        <v>0</v>
      </c>
      <c r="G46" s="864" t="s">
        <v>73</v>
      </c>
      <c r="H46" s="865"/>
      <c r="I46" s="865"/>
      <c r="J46" s="878"/>
      <c r="K46" s="879" t="s">
        <v>74</v>
      </c>
      <c r="L46" s="827">
        <v>1005</v>
      </c>
      <c r="M46" s="832">
        <f t="shared" ref="M46:M56" si="1">+L46*F46</f>
        <v>0</v>
      </c>
      <c r="N46" s="887"/>
      <c r="O46" s="888"/>
    </row>
    <row r="47" ht="31.5" customHeight="1" spans="1:15">
      <c r="A47" s="850"/>
      <c r="B47" s="851"/>
      <c r="C47" s="852"/>
      <c r="D47" s="852"/>
      <c r="E47" s="852"/>
      <c r="F47" s="863">
        <f t="shared" si="0"/>
        <v>0</v>
      </c>
      <c r="G47" s="864" t="s">
        <v>75</v>
      </c>
      <c r="H47" s="865"/>
      <c r="I47" s="865"/>
      <c r="J47" s="878"/>
      <c r="K47" s="880" t="s">
        <v>76</v>
      </c>
      <c r="L47" s="827">
        <v>1005</v>
      </c>
      <c r="M47" s="832">
        <f t="shared" si="1"/>
        <v>0</v>
      </c>
      <c r="N47" s="887"/>
      <c r="O47" s="888"/>
    </row>
    <row r="48" ht="12.75" customHeight="1" spans="1:15">
      <c r="A48" s="850"/>
      <c r="B48" s="851"/>
      <c r="C48" s="852"/>
      <c r="D48" s="852"/>
      <c r="E48" s="852"/>
      <c r="F48" s="863">
        <f t="shared" si="0"/>
        <v>0</v>
      </c>
      <c r="G48" s="864" t="s">
        <v>77</v>
      </c>
      <c r="H48" s="865"/>
      <c r="I48" s="865"/>
      <c r="J48" s="878"/>
      <c r="K48" s="880" t="s">
        <v>76</v>
      </c>
      <c r="L48" s="827">
        <v>870</v>
      </c>
      <c r="M48" s="832">
        <f t="shared" si="1"/>
        <v>0</v>
      </c>
      <c r="N48" s="887"/>
      <c r="O48" s="888"/>
    </row>
    <row r="49" ht="12.75" customHeight="1" spans="1:15">
      <c r="A49" s="850"/>
      <c r="B49" s="851"/>
      <c r="C49" s="852"/>
      <c r="D49" s="852"/>
      <c r="E49" s="852"/>
      <c r="F49" s="863">
        <f t="shared" si="0"/>
        <v>0</v>
      </c>
      <c r="G49" s="864" t="s">
        <v>78</v>
      </c>
      <c r="H49" s="865"/>
      <c r="I49" s="865"/>
      <c r="J49" s="878"/>
      <c r="K49" s="880" t="s">
        <v>79</v>
      </c>
      <c r="L49" s="827">
        <v>950</v>
      </c>
      <c r="M49" s="832">
        <f t="shared" si="1"/>
        <v>0</v>
      </c>
      <c r="N49" s="887"/>
      <c r="O49" s="888"/>
    </row>
    <row r="50" ht="12.75" customHeight="1" spans="1:15">
      <c r="A50" s="850"/>
      <c r="B50" s="851"/>
      <c r="C50" s="852"/>
      <c r="D50" s="852"/>
      <c r="E50" s="852"/>
      <c r="F50" s="863">
        <f t="shared" si="0"/>
        <v>0</v>
      </c>
      <c r="G50" s="864" t="s">
        <v>80</v>
      </c>
      <c r="H50" s="865"/>
      <c r="I50" s="865"/>
      <c r="J50" s="881"/>
      <c r="K50" s="880" t="s">
        <v>81</v>
      </c>
      <c r="L50" s="827">
        <v>835</v>
      </c>
      <c r="M50" s="832">
        <f t="shared" si="1"/>
        <v>0</v>
      </c>
      <c r="N50" s="887"/>
      <c r="O50" s="888"/>
    </row>
    <row r="51" ht="12.75" customHeight="1" spans="1:15">
      <c r="A51" s="850"/>
      <c r="B51" s="851"/>
      <c r="C51" s="852"/>
      <c r="D51" s="852"/>
      <c r="E51" s="852"/>
      <c r="F51" s="863">
        <f t="shared" si="0"/>
        <v>0</v>
      </c>
      <c r="G51" s="864" t="s">
        <v>82</v>
      </c>
      <c r="H51" s="865"/>
      <c r="I51" s="865"/>
      <c r="J51" s="881"/>
      <c r="K51" s="880" t="s">
        <v>83</v>
      </c>
      <c r="L51" s="827">
        <v>805</v>
      </c>
      <c r="M51" s="832">
        <f t="shared" si="1"/>
        <v>0</v>
      </c>
      <c r="N51" s="887"/>
      <c r="O51" s="888"/>
    </row>
    <row r="52" ht="12.75" customHeight="1" spans="1:15">
      <c r="A52" s="850"/>
      <c r="B52" s="851"/>
      <c r="C52" s="852"/>
      <c r="D52" s="852"/>
      <c r="E52" s="852"/>
      <c r="F52" s="863">
        <f t="shared" si="0"/>
        <v>0</v>
      </c>
      <c r="G52" s="864" t="s">
        <v>82</v>
      </c>
      <c r="H52" s="865"/>
      <c r="I52" s="865"/>
      <c r="J52" s="881"/>
      <c r="K52" s="880" t="s">
        <v>84</v>
      </c>
      <c r="L52" s="827">
        <v>2520</v>
      </c>
      <c r="M52" s="832">
        <f t="shared" si="1"/>
        <v>0</v>
      </c>
      <c r="N52" s="887"/>
      <c r="O52" s="888"/>
    </row>
    <row r="53" ht="12.75" customHeight="1" spans="1:15">
      <c r="A53" s="850"/>
      <c r="B53" s="851"/>
      <c r="C53" s="852"/>
      <c r="D53" s="852"/>
      <c r="E53" s="852"/>
      <c r="F53" s="863">
        <f t="shared" si="0"/>
        <v>0</v>
      </c>
      <c r="G53" s="864" t="s">
        <v>82</v>
      </c>
      <c r="H53" s="865"/>
      <c r="I53" s="865"/>
      <c r="J53" s="881"/>
      <c r="K53" s="880" t="s">
        <v>85</v>
      </c>
      <c r="L53" s="827">
        <v>4220</v>
      </c>
      <c r="M53" s="832">
        <f t="shared" si="1"/>
        <v>0</v>
      </c>
      <c r="N53" s="887"/>
      <c r="O53" s="888"/>
    </row>
    <row r="54" ht="12.75" customHeight="1" spans="1:15">
      <c r="A54" s="850"/>
      <c r="B54" s="851"/>
      <c r="C54" s="852"/>
      <c r="D54" s="852"/>
      <c r="E54" s="852"/>
      <c r="F54" s="863">
        <f t="shared" si="0"/>
        <v>0</v>
      </c>
      <c r="G54" s="864" t="s">
        <v>86</v>
      </c>
      <c r="H54" s="865"/>
      <c r="I54" s="865"/>
      <c r="J54" s="881"/>
      <c r="K54" s="880" t="s">
        <v>87</v>
      </c>
      <c r="L54" s="827">
        <v>1695</v>
      </c>
      <c r="M54" s="832">
        <f t="shared" si="1"/>
        <v>0</v>
      </c>
      <c r="N54" s="887"/>
      <c r="O54" s="888"/>
    </row>
    <row r="55" ht="12.75" customHeight="1" spans="1:15">
      <c r="A55" s="850"/>
      <c r="B55" s="851"/>
      <c r="C55" s="852"/>
      <c r="D55" s="852"/>
      <c r="E55" s="852"/>
      <c r="F55" s="863">
        <f t="shared" si="0"/>
        <v>0</v>
      </c>
      <c r="G55" s="864" t="s">
        <v>88</v>
      </c>
      <c r="H55" s="865"/>
      <c r="I55" s="865"/>
      <c r="J55" s="881"/>
      <c r="K55" s="880" t="s">
        <v>89</v>
      </c>
      <c r="L55" s="827">
        <v>1910</v>
      </c>
      <c r="M55" s="832">
        <f t="shared" si="1"/>
        <v>0</v>
      </c>
      <c r="N55" s="887"/>
      <c r="O55" s="888"/>
    </row>
    <row r="56" ht="12.75" customHeight="1" spans="1:15">
      <c r="A56" s="850"/>
      <c r="B56" s="851"/>
      <c r="C56" s="852"/>
      <c r="D56" s="852"/>
      <c r="E56" s="852"/>
      <c r="F56" s="863">
        <f t="shared" si="0"/>
        <v>0</v>
      </c>
      <c r="G56" s="864" t="s">
        <v>90</v>
      </c>
      <c r="H56" s="865"/>
      <c r="I56" s="865"/>
      <c r="J56" s="881"/>
      <c r="K56" s="880" t="s">
        <v>91</v>
      </c>
      <c r="L56" s="827">
        <v>1040</v>
      </c>
      <c r="M56" s="832">
        <f t="shared" si="1"/>
        <v>0</v>
      </c>
      <c r="N56" s="887"/>
      <c r="O56" s="888"/>
    </row>
    <row r="57" ht="12.75" customHeight="1" spans="1:15">
      <c r="A57" s="853"/>
      <c r="B57" s="854"/>
      <c r="C57" s="855"/>
      <c r="D57" s="855"/>
      <c r="E57" s="866"/>
      <c r="F57" s="867"/>
      <c r="G57" s="868"/>
      <c r="H57" s="868"/>
      <c r="I57" s="868"/>
      <c r="J57" s="868"/>
      <c r="K57" s="882"/>
      <c r="L57" s="883" t="s">
        <v>92</v>
      </c>
      <c r="M57" s="889">
        <f>SUM(M46:M56)</f>
        <v>0</v>
      </c>
      <c r="N57" s="887"/>
      <c r="O57" s="888"/>
    </row>
    <row r="58" ht="18" customHeight="1" spans="1:14">
      <c r="A58" s="856" t="s">
        <v>66</v>
      </c>
      <c r="B58" s="857"/>
      <c r="C58" s="857"/>
      <c r="D58" s="857"/>
      <c r="E58" s="869"/>
      <c r="F58" s="870" t="s">
        <v>93</v>
      </c>
      <c r="G58" s="849"/>
      <c r="H58" s="849"/>
      <c r="I58" s="849"/>
      <c r="J58" s="849"/>
      <c r="K58" s="849"/>
      <c r="L58" s="849"/>
      <c r="M58" s="890"/>
      <c r="N58" s="887"/>
    </row>
    <row r="59" ht="41" spans="1:14">
      <c r="A59" s="754" t="str">
        <f>+$A$45</f>
        <v>N/A</v>
      </c>
      <c r="B59" s="755" t="str">
        <f>+$B$45</f>
        <v>N/A</v>
      </c>
      <c r="C59" s="756">
        <f>+$C$45</f>
        <v>45854</v>
      </c>
      <c r="D59" s="756">
        <f>+$D$45</f>
        <v>45855</v>
      </c>
      <c r="E59" s="756">
        <f>+$E$45</f>
        <v>45856</v>
      </c>
      <c r="F59" s="861" t="s">
        <v>68</v>
      </c>
      <c r="G59" s="871" t="s">
        <v>69</v>
      </c>
      <c r="H59" s="872"/>
      <c r="I59" s="872"/>
      <c r="J59" s="872"/>
      <c r="K59" s="884"/>
      <c r="L59" s="717" t="s">
        <v>71</v>
      </c>
      <c r="M59" s="147" t="s">
        <v>72</v>
      </c>
      <c r="N59" s="887"/>
    </row>
    <row r="60" ht="42" customHeight="1" spans="1:15">
      <c r="A60" s="850"/>
      <c r="B60" s="851"/>
      <c r="C60" s="852"/>
      <c r="D60" s="852"/>
      <c r="E60" s="852"/>
      <c r="F60" s="863">
        <f t="shared" ref="F60:F67" si="2">SUM(A60:E60)</f>
        <v>0</v>
      </c>
      <c r="G60" s="873" t="s">
        <v>94</v>
      </c>
      <c r="H60" s="874"/>
      <c r="I60" s="874"/>
      <c r="J60" s="874"/>
      <c r="K60" s="885"/>
      <c r="L60" s="827">
        <v>2290</v>
      </c>
      <c r="M60" s="832">
        <f t="shared" ref="M60:M67" si="3">+L60*F60</f>
        <v>0</v>
      </c>
      <c r="N60" s="887"/>
      <c r="O60" s="888"/>
    </row>
    <row r="61" ht="28.5" customHeight="1" spans="1:15">
      <c r="A61" s="850"/>
      <c r="B61" s="851"/>
      <c r="C61" s="852"/>
      <c r="D61" s="852"/>
      <c r="E61" s="852"/>
      <c r="F61" s="863">
        <f t="shared" si="2"/>
        <v>0</v>
      </c>
      <c r="G61" s="873" t="s">
        <v>95</v>
      </c>
      <c r="H61" s="874"/>
      <c r="I61" s="874"/>
      <c r="J61" s="874"/>
      <c r="K61" s="885"/>
      <c r="L61" s="827">
        <v>1240</v>
      </c>
      <c r="M61" s="832">
        <f t="shared" si="3"/>
        <v>0</v>
      </c>
      <c r="N61" s="887"/>
      <c r="O61" s="888"/>
    </row>
    <row r="62" ht="54" customHeight="1" spans="1:15">
      <c r="A62" s="850"/>
      <c r="B62" s="851"/>
      <c r="C62" s="852"/>
      <c r="D62" s="852"/>
      <c r="E62" s="852"/>
      <c r="F62" s="863">
        <f t="shared" si="2"/>
        <v>0</v>
      </c>
      <c r="G62" s="873" t="s">
        <v>96</v>
      </c>
      <c r="H62" s="874"/>
      <c r="I62" s="874"/>
      <c r="J62" s="874"/>
      <c r="K62" s="885"/>
      <c r="L62" s="827">
        <v>2450</v>
      </c>
      <c r="M62" s="832">
        <f t="shared" si="3"/>
        <v>0</v>
      </c>
      <c r="N62" s="887"/>
      <c r="O62" s="888"/>
    </row>
    <row r="63" ht="51" customHeight="1" spans="1:15">
      <c r="A63" s="850"/>
      <c r="B63" s="851"/>
      <c r="C63" s="852"/>
      <c r="D63" s="852"/>
      <c r="E63" s="852"/>
      <c r="F63" s="863">
        <f t="shared" si="2"/>
        <v>0</v>
      </c>
      <c r="G63" s="873" t="s">
        <v>97</v>
      </c>
      <c r="H63" s="874"/>
      <c r="I63" s="874"/>
      <c r="J63" s="874"/>
      <c r="K63" s="885"/>
      <c r="L63" s="827">
        <v>3850</v>
      </c>
      <c r="M63" s="832">
        <f t="shared" si="3"/>
        <v>0</v>
      </c>
      <c r="N63" s="887"/>
      <c r="O63" s="888"/>
    </row>
    <row r="64" ht="52.5" customHeight="1" spans="1:15">
      <c r="A64" s="850"/>
      <c r="B64" s="851"/>
      <c r="C64" s="852"/>
      <c r="D64" s="852"/>
      <c r="E64" s="852"/>
      <c r="F64" s="863">
        <f t="shared" si="2"/>
        <v>0</v>
      </c>
      <c r="G64" s="873" t="s">
        <v>98</v>
      </c>
      <c r="H64" s="874"/>
      <c r="I64" s="874"/>
      <c r="J64" s="874"/>
      <c r="K64" s="885"/>
      <c r="L64" s="827">
        <v>3795</v>
      </c>
      <c r="M64" s="832">
        <f t="shared" si="3"/>
        <v>0</v>
      </c>
      <c r="N64" s="887"/>
      <c r="O64" s="888"/>
    </row>
    <row r="65" ht="63.75" customHeight="1" spans="1:15">
      <c r="A65" s="850"/>
      <c r="B65" s="851"/>
      <c r="C65" s="852"/>
      <c r="D65" s="852"/>
      <c r="E65" s="852"/>
      <c r="F65" s="863">
        <f t="shared" si="2"/>
        <v>0</v>
      </c>
      <c r="G65" s="873" t="s">
        <v>99</v>
      </c>
      <c r="H65" s="874"/>
      <c r="I65" s="874"/>
      <c r="J65" s="874"/>
      <c r="K65" s="885"/>
      <c r="L65" s="827">
        <v>3820</v>
      </c>
      <c r="M65" s="832">
        <f t="shared" si="3"/>
        <v>0</v>
      </c>
      <c r="N65" s="887"/>
      <c r="O65" s="888"/>
    </row>
    <row r="66" ht="102.75" customHeight="1" spans="1:15">
      <c r="A66" s="850"/>
      <c r="B66" s="851"/>
      <c r="C66" s="852"/>
      <c r="D66" s="852"/>
      <c r="E66" s="852"/>
      <c r="F66" s="863">
        <f t="shared" si="2"/>
        <v>0</v>
      </c>
      <c r="G66" s="873" t="s">
        <v>100</v>
      </c>
      <c r="H66" s="874"/>
      <c r="I66" s="874"/>
      <c r="J66" s="874"/>
      <c r="K66" s="885"/>
      <c r="L66" s="827">
        <v>3900</v>
      </c>
      <c r="M66" s="832">
        <f t="shared" si="3"/>
        <v>0</v>
      </c>
      <c r="N66" s="887"/>
      <c r="O66" s="888"/>
    </row>
    <row r="67" ht="66" customHeight="1" spans="1:15">
      <c r="A67" s="850"/>
      <c r="B67" s="851"/>
      <c r="C67" s="852"/>
      <c r="D67" s="852"/>
      <c r="E67" s="852"/>
      <c r="F67" s="863">
        <f t="shared" si="2"/>
        <v>0</v>
      </c>
      <c r="G67" s="873" t="s">
        <v>101</v>
      </c>
      <c r="H67" s="874"/>
      <c r="I67" s="874"/>
      <c r="J67" s="874"/>
      <c r="K67" s="885"/>
      <c r="L67" s="827">
        <v>4850</v>
      </c>
      <c r="M67" s="832">
        <f t="shared" si="3"/>
        <v>0</v>
      </c>
      <c r="N67" s="887"/>
      <c r="O67" s="888"/>
    </row>
    <row r="68" ht="16" spans="1:15">
      <c r="A68" s="891"/>
      <c r="B68" s="892"/>
      <c r="C68" s="893"/>
      <c r="D68" s="893"/>
      <c r="E68" s="854"/>
      <c r="F68" s="905"/>
      <c r="G68" s="906"/>
      <c r="H68" s="906"/>
      <c r="I68" s="906"/>
      <c r="J68" s="906"/>
      <c r="K68" s="906"/>
      <c r="L68" s="924" t="s">
        <v>92</v>
      </c>
      <c r="M68" s="924">
        <f>SUM(M60:M67)</f>
        <v>0</v>
      </c>
      <c r="N68" s="887"/>
      <c r="O68" s="888"/>
    </row>
    <row r="69" ht="22.5" customHeight="1" spans="1:14">
      <c r="A69" s="856" t="s">
        <v>66</v>
      </c>
      <c r="B69" s="857"/>
      <c r="C69" s="857"/>
      <c r="D69" s="857"/>
      <c r="E69" s="869"/>
      <c r="F69" s="849" t="s">
        <v>102</v>
      </c>
      <c r="G69" s="849"/>
      <c r="H69" s="849"/>
      <c r="I69" s="849"/>
      <c r="J69" s="849"/>
      <c r="K69" s="849"/>
      <c r="L69" s="849"/>
      <c r="M69" s="849"/>
      <c r="N69" s="887"/>
    </row>
    <row r="70" ht="41" spans="1:14">
      <c r="A70" s="754" t="str">
        <f>+$A$45</f>
        <v>N/A</v>
      </c>
      <c r="B70" s="755" t="str">
        <f>+$B$45</f>
        <v>N/A</v>
      </c>
      <c r="C70" s="756">
        <f>+$C$45</f>
        <v>45854</v>
      </c>
      <c r="D70" s="756">
        <f>+$D$45</f>
        <v>45855</v>
      </c>
      <c r="E70" s="756">
        <f>+$E$45</f>
        <v>45856</v>
      </c>
      <c r="F70" s="861" t="s">
        <v>68</v>
      </c>
      <c r="G70" s="862" t="s">
        <v>69</v>
      </c>
      <c r="H70" s="861"/>
      <c r="I70" s="280"/>
      <c r="J70" s="876"/>
      <c r="K70" s="226" t="s">
        <v>103</v>
      </c>
      <c r="L70" s="717" t="s">
        <v>71</v>
      </c>
      <c r="M70" s="147" t="s">
        <v>72</v>
      </c>
      <c r="N70" s="887"/>
    </row>
    <row r="71" ht="12.75" customHeight="1" spans="1:15">
      <c r="A71" s="850"/>
      <c r="B71" s="851"/>
      <c r="C71" s="852"/>
      <c r="D71" s="852"/>
      <c r="E71" s="852"/>
      <c r="F71" s="863">
        <f t="shared" ref="F71:F80" si="4">SUM(A71:E71)</f>
        <v>0</v>
      </c>
      <c r="G71" s="907" t="s">
        <v>104</v>
      </c>
      <c r="H71" s="908"/>
      <c r="I71" s="908"/>
      <c r="J71" s="925"/>
      <c r="K71" s="879" t="s">
        <v>105</v>
      </c>
      <c r="L71" s="827">
        <v>1420</v>
      </c>
      <c r="M71" s="832">
        <f t="shared" ref="M71:M80" si="5">+L71*F71</f>
        <v>0</v>
      </c>
      <c r="N71" s="887"/>
      <c r="O71" s="888"/>
    </row>
    <row r="72" ht="12.75" customHeight="1" spans="1:15">
      <c r="A72" s="850"/>
      <c r="B72" s="851"/>
      <c r="C72" s="852"/>
      <c r="D72" s="852"/>
      <c r="E72" s="852"/>
      <c r="F72" s="863">
        <f t="shared" si="4"/>
        <v>0</v>
      </c>
      <c r="G72" s="907" t="s">
        <v>106</v>
      </c>
      <c r="H72" s="908"/>
      <c r="I72" s="908"/>
      <c r="J72" s="925"/>
      <c r="K72" s="879" t="s">
        <v>105</v>
      </c>
      <c r="L72" s="827">
        <v>1420</v>
      </c>
      <c r="M72" s="832">
        <f t="shared" si="5"/>
        <v>0</v>
      </c>
      <c r="N72" s="887"/>
      <c r="O72" s="888"/>
    </row>
    <row r="73" ht="12.75" customHeight="1" spans="1:15">
      <c r="A73" s="850"/>
      <c r="B73" s="851"/>
      <c r="C73" s="852"/>
      <c r="D73" s="852"/>
      <c r="E73" s="852"/>
      <c r="F73" s="863">
        <f t="shared" si="4"/>
        <v>0</v>
      </c>
      <c r="G73" s="907" t="s">
        <v>107</v>
      </c>
      <c r="H73" s="908"/>
      <c r="I73" s="908"/>
      <c r="J73" s="925"/>
      <c r="K73" s="879" t="s">
        <v>105</v>
      </c>
      <c r="L73" s="827">
        <v>1420</v>
      </c>
      <c r="M73" s="832">
        <f t="shared" si="5"/>
        <v>0</v>
      </c>
      <c r="N73" s="887"/>
      <c r="O73" s="888"/>
    </row>
    <row r="74" ht="16.5" customHeight="1" spans="1:15">
      <c r="A74" s="850"/>
      <c r="B74" s="851"/>
      <c r="C74" s="852"/>
      <c r="D74" s="852"/>
      <c r="E74" s="852"/>
      <c r="F74" s="863">
        <f t="shared" si="4"/>
        <v>0</v>
      </c>
      <c r="G74" s="907" t="s">
        <v>108</v>
      </c>
      <c r="H74" s="908"/>
      <c r="I74" s="908"/>
      <c r="J74" s="925"/>
      <c r="K74" s="879" t="s">
        <v>105</v>
      </c>
      <c r="L74" s="827">
        <v>1420</v>
      </c>
      <c r="M74" s="832">
        <f t="shared" si="5"/>
        <v>0</v>
      </c>
      <c r="N74" s="887"/>
      <c r="O74" s="888"/>
    </row>
    <row r="75" ht="12.75" customHeight="1" spans="1:15">
      <c r="A75" s="850"/>
      <c r="B75" s="851"/>
      <c r="C75" s="852"/>
      <c r="D75" s="852"/>
      <c r="E75" s="852"/>
      <c r="F75" s="863">
        <f t="shared" si="4"/>
        <v>0</v>
      </c>
      <c r="G75" s="907" t="s">
        <v>109</v>
      </c>
      <c r="H75" s="908"/>
      <c r="I75" s="908"/>
      <c r="J75" s="925"/>
      <c r="K75" s="879" t="s">
        <v>105</v>
      </c>
      <c r="L75" s="827">
        <v>1420</v>
      </c>
      <c r="M75" s="832">
        <f t="shared" si="5"/>
        <v>0</v>
      </c>
      <c r="N75" s="887"/>
      <c r="O75" s="888"/>
    </row>
    <row r="76" ht="17.25" customHeight="1" spans="1:15">
      <c r="A76" s="850"/>
      <c r="B76" s="851"/>
      <c r="C76" s="852"/>
      <c r="D76" s="852"/>
      <c r="E76" s="852"/>
      <c r="F76" s="863">
        <f t="shared" si="4"/>
        <v>0</v>
      </c>
      <c r="G76" s="907" t="s">
        <v>110</v>
      </c>
      <c r="H76" s="908"/>
      <c r="I76" s="908"/>
      <c r="J76" s="925"/>
      <c r="K76" s="879" t="s">
        <v>76</v>
      </c>
      <c r="L76" s="827">
        <v>1520</v>
      </c>
      <c r="M76" s="832">
        <f t="shared" si="5"/>
        <v>0</v>
      </c>
      <c r="N76" s="887"/>
      <c r="O76" s="888"/>
    </row>
    <row r="77" ht="13.5" customHeight="1" spans="1:15">
      <c r="A77" s="850"/>
      <c r="B77" s="851"/>
      <c r="C77" s="852"/>
      <c r="D77" s="852"/>
      <c r="E77" s="852"/>
      <c r="F77" s="863">
        <f t="shared" si="4"/>
        <v>0</v>
      </c>
      <c r="G77" s="907" t="s">
        <v>111</v>
      </c>
      <c r="H77" s="908"/>
      <c r="I77" s="908"/>
      <c r="J77" s="925"/>
      <c r="K77" s="879" t="s">
        <v>76</v>
      </c>
      <c r="L77" s="827">
        <v>1880</v>
      </c>
      <c r="M77" s="832">
        <f t="shared" si="5"/>
        <v>0</v>
      </c>
      <c r="N77" s="887"/>
      <c r="O77" s="888"/>
    </row>
    <row r="78" ht="16" spans="1:15">
      <c r="A78" s="850"/>
      <c r="B78" s="851"/>
      <c r="C78" s="852"/>
      <c r="D78" s="852"/>
      <c r="E78" s="852"/>
      <c r="F78" s="863">
        <f t="shared" si="4"/>
        <v>0</v>
      </c>
      <c r="G78" s="907" t="s">
        <v>112</v>
      </c>
      <c r="H78" s="908"/>
      <c r="I78" s="908"/>
      <c r="J78" s="925"/>
      <c r="K78" s="879" t="s">
        <v>76</v>
      </c>
      <c r="L78" s="827">
        <v>1525</v>
      </c>
      <c r="M78" s="832">
        <f t="shared" si="5"/>
        <v>0</v>
      </c>
      <c r="N78" s="887"/>
      <c r="O78" s="888"/>
    </row>
    <row r="79" ht="27.75" customHeight="1" spans="1:15">
      <c r="A79" s="850"/>
      <c r="B79" s="851"/>
      <c r="C79" s="852"/>
      <c r="D79" s="852"/>
      <c r="E79" s="852"/>
      <c r="F79" s="863">
        <f t="shared" si="4"/>
        <v>0</v>
      </c>
      <c r="G79" s="907" t="s">
        <v>113</v>
      </c>
      <c r="H79" s="908"/>
      <c r="I79" s="908"/>
      <c r="J79" s="925"/>
      <c r="K79" s="879" t="s">
        <v>76</v>
      </c>
      <c r="L79" s="827">
        <v>1525</v>
      </c>
      <c r="M79" s="832">
        <f t="shared" si="5"/>
        <v>0</v>
      </c>
      <c r="N79" s="887"/>
      <c r="O79" s="888"/>
    </row>
    <row r="80" ht="54" customHeight="1" spans="1:15">
      <c r="A80" s="850"/>
      <c r="B80" s="851"/>
      <c r="C80" s="852"/>
      <c r="D80" s="852"/>
      <c r="E80" s="852"/>
      <c r="F80" s="841">
        <f t="shared" si="4"/>
        <v>0</v>
      </c>
      <c r="G80" s="909" t="s">
        <v>114</v>
      </c>
      <c r="H80" s="909"/>
      <c r="I80" s="909"/>
      <c r="J80" s="909"/>
      <c r="K80" s="879" t="s">
        <v>115</v>
      </c>
      <c r="L80" s="827">
        <v>1575</v>
      </c>
      <c r="M80" s="832">
        <f t="shared" si="5"/>
        <v>0</v>
      </c>
      <c r="N80" s="887"/>
      <c r="O80" s="888"/>
    </row>
    <row r="81" ht="16" spans="1:15">
      <c r="A81" s="894"/>
      <c r="B81" s="895"/>
      <c r="C81" s="896"/>
      <c r="D81" s="896"/>
      <c r="E81" s="896"/>
      <c r="F81" s="910"/>
      <c r="G81" s="911"/>
      <c r="H81" s="911"/>
      <c r="I81" s="911"/>
      <c r="J81" s="911"/>
      <c r="K81" s="926"/>
      <c r="L81" s="883" t="s">
        <v>92</v>
      </c>
      <c r="M81" s="889">
        <f>SUM(M71:M80)</f>
        <v>0</v>
      </c>
      <c r="N81" s="887"/>
      <c r="O81" s="888"/>
    </row>
    <row r="82" ht="18" customHeight="1" spans="1:14">
      <c r="A82" s="856" t="s">
        <v>66</v>
      </c>
      <c r="B82" s="857"/>
      <c r="C82" s="857"/>
      <c r="D82" s="857"/>
      <c r="E82" s="869"/>
      <c r="F82" s="870" t="s">
        <v>116</v>
      </c>
      <c r="G82" s="849"/>
      <c r="H82" s="849"/>
      <c r="I82" s="849"/>
      <c r="J82" s="849"/>
      <c r="K82" s="849"/>
      <c r="L82" s="849"/>
      <c r="M82" s="849"/>
      <c r="N82" s="887"/>
    </row>
    <row r="83" ht="41" spans="1:14">
      <c r="A83" s="754" t="str">
        <f>+$A$45</f>
        <v>N/A</v>
      </c>
      <c r="B83" s="755" t="str">
        <f>+$B$45</f>
        <v>N/A</v>
      </c>
      <c r="C83" s="756">
        <f>+$C$45</f>
        <v>45854</v>
      </c>
      <c r="D83" s="756">
        <f>+$D$45</f>
        <v>45855</v>
      </c>
      <c r="E83" s="756">
        <f>+$E$45</f>
        <v>45856</v>
      </c>
      <c r="F83" s="861" t="s">
        <v>68</v>
      </c>
      <c r="G83" s="862" t="s">
        <v>69</v>
      </c>
      <c r="H83" s="861"/>
      <c r="I83" s="280"/>
      <c r="J83" s="876"/>
      <c r="K83" s="226" t="s">
        <v>103</v>
      </c>
      <c r="L83" s="717" t="s">
        <v>71</v>
      </c>
      <c r="M83" s="147" t="s">
        <v>72</v>
      </c>
      <c r="N83" s="887"/>
    </row>
    <row r="84" ht="32.25" customHeight="1" spans="1:15">
      <c r="A84" s="897"/>
      <c r="B84" s="898"/>
      <c r="C84" s="344"/>
      <c r="D84" s="344"/>
      <c r="E84" s="344"/>
      <c r="F84" s="863">
        <f t="shared" ref="F84:F93" si="6">SUM(A84:E84)</f>
        <v>0</v>
      </c>
      <c r="G84" s="907" t="s">
        <v>117</v>
      </c>
      <c r="H84" s="908"/>
      <c r="I84" s="908"/>
      <c r="J84" s="925"/>
      <c r="K84" s="879" t="s">
        <v>118</v>
      </c>
      <c r="L84" s="827">
        <v>950</v>
      </c>
      <c r="M84" s="832">
        <f t="shared" ref="M84:M93" si="7">+L84*F84</f>
        <v>0</v>
      </c>
      <c r="N84" s="887"/>
      <c r="O84" s="888"/>
    </row>
    <row r="85" ht="26.25" customHeight="1" spans="1:15">
      <c r="A85" s="897"/>
      <c r="B85" s="898"/>
      <c r="C85" s="344"/>
      <c r="D85" s="344"/>
      <c r="E85" s="344"/>
      <c r="F85" s="863">
        <f t="shared" si="6"/>
        <v>0</v>
      </c>
      <c r="G85" s="907" t="s">
        <v>119</v>
      </c>
      <c r="H85" s="908"/>
      <c r="I85" s="908"/>
      <c r="J85" s="925"/>
      <c r="K85" s="879" t="s">
        <v>118</v>
      </c>
      <c r="L85" s="827">
        <v>220</v>
      </c>
      <c r="M85" s="832">
        <f t="shared" si="7"/>
        <v>0</v>
      </c>
      <c r="N85" s="887"/>
      <c r="O85" s="888"/>
    </row>
    <row r="86" ht="27.75" customHeight="1" spans="1:15">
      <c r="A86" s="850"/>
      <c r="B86" s="851"/>
      <c r="C86" s="852"/>
      <c r="D86" s="852"/>
      <c r="E86" s="344"/>
      <c r="F86" s="863">
        <f t="shared" si="6"/>
        <v>0</v>
      </c>
      <c r="G86" s="907" t="s">
        <v>120</v>
      </c>
      <c r="H86" s="908"/>
      <c r="I86" s="908"/>
      <c r="J86" s="925"/>
      <c r="K86" s="879" t="s">
        <v>118</v>
      </c>
      <c r="L86" s="827">
        <v>650</v>
      </c>
      <c r="M86" s="832">
        <f t="shared" si="7"/>
        <v>0</v>
      </c>
      <c r="N86" s="887"/>
      <c r="O86" s="888"/>
    </row>
    <row r="87" ht="27" customHeight="1" spans="1:15">
      <c r="A87" s="850"/>
      <c r="B87" s="851"/>
      <c r="C87" s="852"/>
      <c r="D87" s="852"/>
      <c r="E87" s="344"/>
      <c r="F87" s="863">
        <f t="shared" si="6"/>
        <v>0</v>
      </c>
      <c r="G87" s="907" t="s">
        <v>121</v>
      </c>
      <c r="H87" s="908"/>
      <c r="I87" s="908"/>
      <c r="J87" s="925"/>
      <c r="K87" s="879" t="s">
        <v>118</v>
      </c>
      <c r="L87" s="827">
        <v>620</v>
      </c>
      <c r="M87" s="832">
        <f t="shared" si="7"/>
        <v>0</v>
      </c>
      <c r="N87" s="887"/>
      <c r="O87" s="888"/>
    </row>
    <row r="88" ht="12.75" customHeight="1" spans="1:15">
      <c r="A88" s="897"/>
      <c r="B88" s="898"/>
      <c r="C88" s="344"/>
      <c r="D88" s="344"/>
      <c r="E88" s="344"/>
      <c r="F88" s="863">
        <f t="shared" si="6"/>
        <v>0</v>
      </c>
      <c r="G88" s="907" t="s">
        <v>122</v>
      </c>
      <c r="H88" s="908"/>
      <c r="I88" s="908"/>
      <c r="J88" s="925"/>
      <c r="K88" s="879" t="s">
        <v>123</v>
      </c>
      <c r="L88" s="827">
        <v>10980</v>
      </c>
      <c r="M88" s="832">
        <f t="shared" si="7"/>
        <v>0</v>
      </c>
      <c r="N88" s="887"/>
      <c r="O88" s="888"/>
    </row>
    <row r="89" ht="16" spans="1:15">
      <c r="A89" s="850"/>
      <c r="B89" s="851"/>
      <c r="C89" s="852"/>
      <c r="D89" s="852"/>
      <c r="E89" s="852"/>
      <c r="F89" s="863">
        <f t="shared" si="6"/>
        <v>0</v>
      </c>
      <c r="G89" s="912" t="s">
        <v>124</v>
      </c>
      <c r="H89" s="913"/>
      <c r="I89" s="913"/>
      <c r="J89" s="927"/>
      <c r="K89" s="879" t="s">
        <v>123</v>
      </c>
      <c r="L89" s="827">
        <v>8370</v>
      </c>
      <c r="M89" s="832">
        <f t="shared" si="7"/>
        <v>0</v>
      </c>
      <c r="N89" s="887"/>
      <c r="O89" s="888"/>
    </row>
    <row r="90" ht="24.75" customHeight="1" spans="1:15">
      <c r="A90" s="850"/>
      <c r="B90" s="851"/>
      <c r="C90" s="852"/>
      <c r="D90" s="852"/>
      <c r="E90" s="852"/>
      <c r="F90" s="863">
        <f t="shared" si="6"/>
        <v>0</v>
      </c>
      <c r="G90" s="907" t="s">
        <v>125</v>
      </c>
      <c r="H90" s="908"/>
      <c r="I90" s="908"/>
      <c r="J90" s="925"/>
      <c r="K90" s="879" t="s">
        <v>118</v>
      </c>
      <c r="L90" s="827">
        <v>1780</v>
      </c>
      <c r="M90" s="832">
        <f t="shared" si="7"/>
        <v>0</v>
      </c>
      <c r="N90" s="887"/>
      <c r="O90" s="888"/>
    </row>
    <row r="91" ht="27.75" customHeight="1" spans="1:15">
      <c r="A91" s="850"/>
      <c r="B91" s="851"/>
      <c r="C91" s="852"/>
      <c r="D91" s="852"/>
      <c r="E91" s="852"/>
      <c r="F91" s="863">
        <f t="shared" si="6"/>
        <v>0</v>
      </c>
      <c r="G91" s="907" t="s">
        <v>126</v>
      </c>
      <c r="H91" s="908"/>
      <c r="I91" s="908"/>
      <c r="J91" s="925"/>
      <c r="K91" s="879" t="s">
        <v>127</v>
      </c>
      <c r="L91" s="827">
        <v>475</v>
      </c>
      <c r="M91" s="832">
        <f t="shared" si="7"/>
        <v>0</v>
      </c>
      <c r="N91" s="887"/>
      <c r="O91" s="888"/>
    </row>
    <row r="92" ht="25.5" customHeight="1" spans="1:15">
      <c r="A92" s="850"/>
      <c r="B92" s="851"/>
      <c r="C92" s="852"/>
      <c r="D92" s="852"/>
      <c r="E92" s="852"/>
      <c r="F92" s="863">
        <f t="shared" si="6"/>
        <v>0</v>
      </c>
      <c r="G92" s="907" t="s">
        <v>128</v>
      </c>
      <c r="H92" s="908"/>
      <c r="I92" s="908"/>
      <c r="J92" s="925"/>
      <c r="K92" s="879" t="s">
        <v>127</v>
      </c>
      <c r="L92" s="827">
        <v>475</v>
      </c>
      <c r="M92" s="832">
        <f t="shared" si="7"/>
        <v>0</v>
      </c>
      <c r="N92" s="887"/>
      <c r="O92" s="888"/>
    </row>
    <row r="93" ht="16" spans="1:15">
      <c r="A93" s="850"/>
      <c r="B93" s="851"/>
      <c r="C93" s="852"/>
      <c r="D93" s="852"/>
      <c r="E93" s="852"/>
      <c r="F93" s="863">
        <f t="shared" si="6"/>
        <v>0</v>
      </c>
      <c r="G93" s="907" t="s">
        <v>129</v>
      </c>
      <c r="H93" s="908"/>
      <c r="I93" s="908"/>
      <c r="J93" s="925"/>
      <c r="K93" s="879" t="s">
        <v>127</v>
      </c>
      <c r="L93" s="827">
        <v>475</v>
      </c>
      <c r="M93" s="832">
        <f t="shared" si="7"/>
        <v>0</v>
      </c>
      <c r="N93" s="887"/>
      <c r="O93" s="888"/>
    </row>
    <row r="94" ht="16" spans="1:15">
      <c r="A94" s="853"/>
      <c r="B94" s="854"/>
      <c r="C94" s="866"/>
      <c r="D94" s="866"/>
      <c r="E94" s="866"/>
      <c r="F94" s="867"/>
      <c r="G94" s="914"/>
      <c r="H94" s="914"/>
      <c r="I94" s="914"/>
      <c r="J94" s="914"/>
      <c r="K94" s="928"/>
      <c r="L94" s="883" t="s">
        <v>92</v>
      </c>
      <c r="M94" s="889">
        <f>SUM(M84:M93)</f>
        <v>0</v>
      </c>
      <c r="N94" s="887"/>
      <c r="O94" s="888"/>
    </row>
    <row r="95" ht="18" customHeight="1" spans="1:14">
      <c r="A95" s="856" t="s">
        <v>66</v>
      </c>
      <c r="B95" s="857"/>
      <c r="C95" s="857"/>
      <c r="D95" s="857"/>
      <c r="E95" s="869"/>
      <c r="F95" s="915" t="s">
        <v>130</v>
      </c>
      <c r="G95" s="916"/>
      <c r="H95" s="916"/>
      <c r="I95" s="916"/>
      <c r="J95" s="916"/>
      <c r="K95" s="916"/>
      <c r="L95" s="916"/>
      <c r="M95" s="916"/>
      <c r="N95" s="887"/>
    </row>
    <row r="96" ht="41" spans="1:14">
      <c r="A96" s="754" t="str">
        <f>+$A$45</f>
        <v>N/A</v>
      </c>
      <c r="B96" s="755" t="str">
        <f>+$B$45</f>
        <v>N/A</v>
      </c>
      <c r="C96" s="756">
        <f>+$C$45</f>
        <v>45854</v>
      </c>
      <c r="D96" s="756">
        <f>+$D$45</f>
        <v>45855</v>
      </c>
      <c r="E96" s="756">
        <f>+$E$45</f>
        <v>45856</v>
      </c>
      <c r="F96" s="861" t="s">
        <v>68</v>
      </c>
      <c r="G96" s="862" t="s">
        <v>69</v>
      </c>
      <c r="H96" s="861"/>
      <c r="I96" s="280"/>
      <c r="J96" s="876"/>
      <c r="K96" s="226" t="s">
        <v>103</v>
      </c>
      <c r="L96" s="717" t="s">
        <v>71</v>
      </c>
      <c r="M96" s="147" t="s">
        <v>72</v>
      </c>
      <c r="N96" s="887"/>
    </row>
    <row r="97" ht="24.75" customHeight="1" spans="1:15">
      <c r="A97" s="850"/>
      <c r="B97" s="851"/>
      <c r="C97" s="852"/>
      <c r="D97" s="852"/>
      <c r="E97" s="852"/>
      <c r="F97" s="863">
        <f>SUM(A97:E97)</f>
        <v>0</v>
      </c>
      <c r="G97" s="907" t="s">
        <v>131</v>
      </c>
      <c r="H97" s="908"/>
      <c r="I97" s="908"/>
      <c r="J97" s="925"/>
      <c r="K97" s="879" t="s">
        <v>132</v>
      </c>
      <c r="L97" s="929">
        <v>3165</v>
      </c>
      <c r="M97" s="832">
        <f>+L97*F97</f>
        <v>0</v>
      </c>
      <c r="N97" s="887"/>
      <c r="O97" s="888"/>
    </row>
    <row r="98" ht="16" spans="1:15">
      <c r="A98" s="891"/>
      <c r="B98" s="892"/>
      <c r="C98" s="892"/>
      <c r="D98" s="892"/>
      <c r="E98" s="854"/>
      <c r="F98" s="905"/>
      <c r="G98" s="917"/>
      <c r="H98" s="917"/>
      <c r="I98" s="917"/>
      <c r="J98" s="917"/>
      <c r="K98" s="917"/>
      <c r="L98" s="924" t="s">
        <v>92</v>
      </c>
      <c r="M98" s="942">
        <f>SUM(M97:M97)</f>
        <v>0</v>
      </c>
      <c r="N98" s="887"/>
      <c r="O98" s="888"/>
    </row>
    <row r="99" ht="18" customHeight="1" spans="1:14">
      <c r="A99" s="856" t="s">
        <v>66</v>
      </c>
      <c r="B99" s="857"/>
      <c r="C99" s="857"/>
      <c r="D99" s="857"/>
      <c r="E99" s="869"/>
      <c r="F99" s="849" t="s">
        <v>133</v>
      </c>
      <c r="G99" s="849"/>
      <c r="H99" s="849"/>
      <c r="I99" s="849"/>
      <c r="J99" s="849"/>
      <c r="K99" s="849"/>
      <c r="L99" s="849"/>
      <c r="M99" s="849"/>
      <c r="N99" s="887"/>
    </row>
    <row r="100" ht="41" spans="1:14">
      <c r="A100" s="754" t="str">
        <f>+$A$45</f>
        <v>N/A</v>
      </c>
      <c r="B100" s="755" t="str">
        <f>+$B$45</f>
        <v>N/A</v>
      </c>
      <c r="C100" s="756">
        <f>+$C$45</f>
        <v>45854</v>
      </c>
      <c r="D100" s="756">
        <f>+$D$45</f>
        <v>45855</v>
      </c>
      <c r="E100" s="756">
        <f>+$E$45</f>
        <v>45856</v>
      </c>
      <c r="F100" s="861" t="s">
        <v>68</v>
      </c>
      <c r="G100" s="862" t="s">
        <v>69</v>
      </c>
      <c r="H100" s="861"/>
      <c r="I100" s="280"/>
      <c r="J100" s="876"/>
      <c r="K100" s="226" t="s">
        <v>103</v>
      </c>
      <c r="L100" s="717" t="s">
        <v>71</v>
      </c>
      <c r="M100" s="147" t="s">
        <v>72</v>
      </c>
      <c r="N100" s="887"/>
    </row>
    <row r="101" ht="12.75" customHeight="1" spans="1:15">
      <c r="A101" s="850"/>
      <c r="B101" s="851"/>
      <c r="C101" s="852"/>
      <c r="D101" s="852"/>
      <c r="E101" s="852"/>
      <c r="F101" s="863">
        <f>SUM(A101:E101)</f>
        <v>0</v>
      </c>
      <c r="G101" s="907" t="s">
        <v>134</v>
      </c>
      <c r="H101" s="908"/>
      <c r="I101" s="908"/>
      <c r="J101" s="925"/>
      <c r="K101" s="879" t="s">
        <v>135</v>
      </c>
      <c r="L101" s="929">
        <v>795</v>
      </c>
      <c r="M101" s="832">
        <f>+L101*F101</f>
        <v>0</v>
      </c>
      <c r="N101" s="887"/>
      <c r="O101" s="888"/>
    </row>
    <row r="102" ht="12.75" customHeight="1" spans="1:15">
      <c r="A102" s="850"/>
      <c r="B102" s="851"/>
      <c r="C102" s="852"/>
      <c r="D102" s="852"/>
      <c r="E102" s="852"/>
      <c r="F102" s="863">
        <f>SUM(A102:E102)</f>
        <v>0</v>
      </c>
      <c r="G102" s="907" t="s">
        <v>136</v>
      </c>
      <c r="H102" s="908"/>
      <c r="I102" s="908"/>
      <c r="J102" s="925"/>
      <c r="K102" s="879" t="s">
        <v>137</v>
      </c>
      <c r="L102" s="929">
        <v>870</v>
      </c>
      <c r="M102" s="832">
        <f>+L102*F102</f>
        <v>0</v>
      </c>
      <c r="N102" s="887"/>
      <c r="O102" s="888"/>
    </row>
    <row r="103" ht="12.75" customHeight="1" spans="1:15">
      <c r="A103" s="891"/>
      <c r="B103" s="892"/>
      <c r="C103" s="892"/>
      <c r="D103" s="892"/>
      <c r="E103" s="854"/>
      <c r="F103" s="905"/>
      <c r="G103" s="917"/>
      <c r="H103" s="917"/>
      <c r="I103" s="917"/>
      <c r="J103" s="917"/>
      <c r="K103" s="930"/>
      <c r="L103" s="924" t="s">
        <v>92</v>
      </c>
      <c r="M103" s="924">
        <f>SUM(M101:M102)</f>
        <v>0</v>
      </c>
      <c r="N103" s="887"/>
      <c r="O103" s="888"/>
    </row>
    <row r="104" ht="18" customHeight="1" spans="1:14">
      <c r="A104" s="856" t="s">
        <v>66</v>
      </c>
      <c r="B104" s="857"/>
      <c r="C104" s="857"/>
      <c r="D104" s="857"/>
      <c r="E104" s="869"/>
      <c r="F104" s="849" t="s">
        <v>138</v>
      </c>
      <c r="G104" s="849"/>
      <c r="H104" s="849"/>
      <c r="I104" s="849"/>
      <c r="J104" s="849"/>
      <c r="K104" s="849"/>
      <c r="L104" s="849"/>
      <c r="M104" s="849"/>
      <c r="N104" s="887"/>
    </row>
    <row r="105" ht="41" spans="1:14">
      <c r="A105" s="754" t="str">
        <f>+$A$45</f>
        <v>N/A</v>
      </c>
      <c r="B105" s="755" t="str">
        <f>+$B$45</f>
        <v>N/A</v>
      </c>
      <c r="C105" s="756">
        <f>+$C$45</f>
        <v>45854</v>
      </c>
      <c r="D105" s="756">
        <f>+$D$45</f>
        <v>45855</v>
      </c>
      <c r="E105" s="756">
        <f>+$E$45</f>
        <v>45856</v>
      </c>
      <c r="F105" s="861" t="s">
        <v>68</v>
      </c>
      <c r="G105" s="871" t="s">
        <v>69</v>
      </c>
      <c r="H105" s="872"/>
      <c r="I105" s="872"/>
      <c r="J105" s="884"/>
      <c r="K105" s="226" t="s">
        <v>139</v>
      </c>
      <c r="L105" s="717" t="s">
        <v>71</v>
      </c>
      <c r="M105" s="147" t="s">
        <v>72</v>
      </c>
      <c r="N105" s="887"/>
    </row>
    <row r="106" spans="1:14">
      <c r="A106" s="899"/>
      <c r="B106" s="900"/>
      <c r="C106" s="901"/>
      <c r="D106" s="901"/>
      <c r="E106" s="901"/>
      <c r="F106" s="918"/>
      <c r="G106" s="919" t="s">
        <v>140</v>
      </c>
      <c r="H106" s="920"/>
      <c r="I106" s="920"/>
      <c r="J106" s="920"/>
      <c r="K106" s="920"/>
      <c r="L106" s="931"/>
      <c r="M106" s="918"/>
      <c r="N106" s="887"/>
    </row>
    <row r="107" ht="12.75" customHeight="1" spans="1:15">
      <c r="A107" s="897"/>
      <c r="B107" s="898"/>
      <c r="C107" s="344"/>
      <c r="D107" s="344"/>
      <c r="E107" s="344"/>
      <c r="F107" s="863">
        <f>SUM(A107:E107)</f>
        <v>0</v>
      </c>
      <c r="G107" s="864" t="s">
        <v>141</v>
      </c>
      <c r="H107" s="865"/>
      <c r="I107" s="865"/>
      <c r="J107" s="878"/>
      <c r="K107" s="880" t="s">
        <v>142</v>
      </c>
      <c r="L107" s="929">
        <v>410</v>
      </c>
      <c r="M107" s="832">
        <f>+L107*F107</f>
        <v>0</v>
      </c>
      <c r="N107" s="887"/>
      <c r="O107" s="888"/>
    </row>
    <row r="108" ht="12.75" customHeight="1" spans="1:15">
      <c r="A108" s="897"/>
      <c r="B108" s="898"/>
      <c r="C108" s="344"/>
      <c r="D108" s="344"/>
      <c r="E108" s="344"/>
      <c r="F108" s="863">
        <f>SUM(A108:E108)</f>
        <v>0</v>
      </c>
      <c r="G108" s="864" t="s">
        <v>143</v>
      </c>
      <c r="H108" s="865"/>
      <c r="I108" s="865"/>
      <c r="J108" s="932"/>
      <c r="K108" s="880" t="s">
        <v>142</v>
      </c>
      <c r="L108" s="929">
        <v>475</v>
      </c>
      <c r="M108" s="832">
        <f>+L108*F108</f>
        <v>0</v>
      </c>
      <c r="N108" s="887"/>
      <c r="O108" s="888"/>
    </row>
    <row r="109" ht="12.75" customHeight="1" spans="1:15">
      <c r="A109" s="897"/>
      <c r="B109" s="898"/>
      <c r="C109" s="344"/>
      <c r="D109" s="344"/>
      <c r="E109" s="344"/>
      <c r="F109" s="863">
        <f>SUM(A109:E109)</f>
        <v>0</v>
      </c>
      <c r="G109" s="864" t="s">
        <v>144</v>
      </c>
      <c r="H109" s="865"/>
      <c r="I109" s="865"/>
      <c r="J109" s="932"/>
      <c r="K109" s="880" t="s">
        <v>142</v>
      </c>
      <c r="L109" s="929">
        <v>690</v>
      </c>
      <c r="M109" s="832">
        <f>+L109*F109</f>
        <v>0</v>
      </c>
      <c r="N109" s="887"/>
      <c r="O109" s="888"/>
    </row>
    <row r="110" spans="1:15">
      <c r="A110" s="899"/>
      <c r="B110" s="900"/>
      <c r="C110" s="901"/>
      <c r="D110" s="901"/>
      <c r="E110" s="901"/>
      <c r="F110" s="918"/>
      <c r="G110" s="919" t="s">
        <v>145</v>
      </c>
      <c r="H110" s="920"/>
      <c r="I110" s="920"/>
      <c r="J110" s="920"/>
      <c r="K110" s="920"/>
      <c r="L110" s="931"/>
      <c r="M110" s="918"/>
      <c r="N110" s="887"/>
      <c r="O110" s="888"/>
    </row>
    <row r="111" ht="12.75" customHeight="1" spans="1:15">
      <c r="A111" s="897"/>
      <c r="B111" s="898"/>
      <c r="C111" s="344"/>
      <c r="D111" s="344"/>
      <c r="E111" s="344"/>
      <c r="F111" s="841">
        <f>SUM(A111:E111)</f>
        <v>0</v>
      </c>
      <c r="G111" s="921" t="s">
        <v>146</v>
      </c>
      <c r="H111" s="921"/>
      <c r="I111" s="921"/>
      <c r="J111" s="933"/>
      <c r="K111" s="880" t="s">
        <v>142</v>
      </c>
      <c r="L111" s="929">
        <v>795</v>
      </c>
      <c r="M111" s="943">
        <f>+L111*F111</f>
        <v>0</v>
      </c>
      <c r="N111" s="887"/>
      <c r="O111" s="888"/>
    </row>
    <row r="112" ht="12.75" customHeight="1" spans="1:15">
      <c r="A112" s="897"/>
      <c r="B112" s="898"/>
      <c r="C112" s="344"/>
      <c r="D112" s="344"/>
      <c r="E112" s="344"/>
      <c r="F112" s="841">
        <f>SUM(A112:E112)</f>
        <v>0</v>
      </c>
      <c r="G112" s="921" t="s">
        <v>147</v>
      </c>
      <c r="H112" s="921"/>
      <c r="I112" s="921"/>
      <c r="J112" s="933"/>
      <c r="K112" s="880" t="s">
        <v>142</v>
      </c>
      <c r="L112" s="929">
        <v>685</v>
      </c>
      <c r="M112" s="943">
        <f>+L112*F112</f>
        <v>0</v>
      </c>
      <c r="N112" s="887"/>
      <c r="O112" s="888"/>
    </row>
    <row r="113" ht="12.75" customHeight="1" spans="1:15">
      <c r="A113" s="897"/>
      <c r="B113" s="898"/>
      <c r="C113" s="344"/>
      <c r="D113" s="344"/>
      <c r="E113" s="344"/>
      <c r="F113" s="841">
        <f>SUM(A113:E113)</f>
        <v>0</v>
      </c>
      <c r="G113" s="921" t="s">
        <v>148</v>
      </c>
      <c r="H113" s="921"/>
      <c r="I113" s="921"/>
      <c r="J113" s="933"/>
      <c r="K113" s="880" t="s">
        <v>142</v>
      </c>
      <c r="L113" s="929">
        <v>1070</v>
      </c>
      <c r="M113" s="943">
        <f>+L113*F113</f>
        <v>0</v>
      </c>
      <c r="N113" s="887"/>
      <c r="O113" s="888"/>
    </row>
    <row r="114" spans="1:14">
      <c r="A114" s="899"/>
      <c r="B114" s="900"/>
      <c r="C114" s="901"/>
      <c r="D114" s="901"/>
      <c r="E114" s="901"/>
      <c r="F114" s="918"/>
      <c r="G114" s="919" t="s">
        <v>149</v>
      </c>
      <c r="H114" s="920"/>
      <c r="I114" s="920"/>
      <c r="J114" s="920"/>
      <c r="K114" s="920"/>
      <c r="L114" s="931"/>
      <c r="M114" s="918"/>
      <c r="N114" s="887"/>
    </row>
    <row r="115" ht="12.75" customHeight="1" spans="1:15">
      <c r="A115" s="850"/>
      <c r="B115" s="851"/>
      <c r="C115" s="344"/>
      <c r="D115" s="344"/>
      <c r="E115" s="344"/>
      <c r="F115" s="841">
        <f>SUM(A115:E115)</f>
        <v>0</v>
      </c>
      <c r="G115" s="921" t="s">
        <v>150</v>
      </c>
      <c r="H115" s="921"/>
      <c r="I115" s="934"/>
      <c r="J115" s="879" t="s">
        <v>151</v>
      </c>
      <c r="K115" s="934"/>
      <c r="L115" s="929">
        <v>1855</v>
      </c>
      <c r="M115" s="943">
        <f>+L115*F115</f>
        <v>0</v>
      </c>
      <c r="N115" s="887"/>
      <c r="O115" s="888"/>
    </row>
    <row r="116" ht="12.75" customHeight="1" spans="1:15">
      <c r="A116" s="850"/>
      <c r="B116" s="851"/>
      <c r="C116" s="344"/>
      <c r="D116" s="344"/>
      <c r="E116" s="344"/>
      <c r="F116" s="841">
        <f>SUM(A116:E116)</f>
        <v>0</v>
      </c>
      <c r="G116" s="921" t="s">
        <v>152</v>
      </c>
      <c r="H116" s="921"/>
      <c r="I116" s="934"/>
      <c r="J116" s="879" t="s">
        <v>151</v>
      </c>
      <c r="K116" s="879"/>
      <c r="L116" s="929">
        <v>2320</v>
      </c>
      <c r="M116" s="943">
        <f>+L116*F116</f>
        <v>0</v>
      </c>
      <c r="N116" s="887"/>
      <c r="O116" s="888"/>
    </row>
    <row r="117" ht="12.75" customHeight="1" spans="1:15">
      <c r="A117" s="850"/>
      <c r="B117" s="851"/>
      <c r="C117" s="344"/>
      <c r="D117" s="344"/>
      <c r="E117" s="344"/>
      <c r="F117" s="841">
        <f>SUM(A117:E117)</f>
        <v>0</v>
      </c>
      <c r="G117" s="921" t="s">
        <v>153</v>
      </c>
      <c r="H117" s="921"/>
      <c r="I117" s="934"/>
      <c r="J117" s="879" t="s">
        <v>151</v>
      </c>
      <c r="K117" s="879"/>
      <c r="L117" s="929">
        <v>2870</v>
      </c>
      <c r="M117" s="943">
        <f>+L117*F117</f>
        <v>0</v>
      </c>
      <c r="N117" s="887"/>
      <c r="O117" s="888"/>
    </row>
    <row r="118" ht="12.75" customHeight="1" spans="1:15">
      <c r="A118" s="902"/>
      <c r="B118" s="903"/>
      <c r="C118" s="904"/>
      <c r="D118" s="904"/>
      <c r="E118" s="904"/>
      <c r="F118" s="841">
        <f>SUM(A118:E118)</f>
        <v>0</v>
      </c>
      <c r="G118" s="864" t="s">
        <v>154</v>
      </c>
      <c r="H118" s="865"/>
      <c r="I118" s="935"/>
      <c r="J118" s="879" t="s">
        <v>151</v>
      </c>
      <c r="K118" s="879"/>
      <c r="L118" s="936">
        <v>2140</v>
      </c>
      <c r="M118" s="943">
        <f>+L118*F118</f>
        <v>0</v>
      </c>
      <c r="N118" s="887"/>
      <c r="O118" s="888"/>
    </row>
    <row r="119" spans="1:15">
      <c r="A119" s="899"/>
      <c r="B119" s="900"/>
      <c r="C119" s="901"/>
      <c r="D119" s="901"/>
      <c r="E119" s="901"/>
      <c r="F119" s="918"/>
      <c r="G119" s="919" t="s">
        <v>155</v>
      </c>
      <c r="H119" s="920"/>
      <c r="I119" s="920"/>
      <c r="J119" s="920"/>
      <c r="K119" s="920"/>
      <c r="L119" s="931"/>
      <c r="M119" s="918"/>
      <c r="N119" s="887"/>
      <c r="O119" s="888"/>
    </row>
    <row r="120" ht="12.75" customHeight="1" spans="1:15">
      <c r="A120" s="850"/>
      <c r="B120" s="851"/>
      <c r="C120" s="344"/>
      <c r="D120" s="344"/>
      <c r="E120" s="344"/>
      <c r="F120" s="841">
        <f>SUM(A120:E120)</f>
        <v>0</v>
      </c>
      <c r="G120" s="921" t="s">
        <v>156</v>
      </c>
      <c r="H120" s="921"/>
      <c r="I120" s="934"/>
      <c r="J120" s="879" t="s">
        <v>151</v>
      </c>
      <c r="K120" s="934"/>
      <c r="L120" s="929">
        <v>1050</v>
      </c>
      <c r="M120" s="943">
        <f>+L120*F120</f>
        <v>0</v>
      </c>
      <c r="N120" s="887"/>
      <c r="O120" s="888"/>
    </row>
    <row r="121" ht="12.75" customHeight="1" spans="1:15">
      <c r="A121" s="850"/>
      <c r="B121" s="851"/>
      <c r="C121" s="344"/>
      <c r="D121" s="344"/>
      <c r="E121" s="344"/>
      <c r="F121" s="863">
        <f>SUM(A121:E121)</f>
        <v>0</v>
      </c>
      <c r="G121" s="922" t="s">
        <v>157</v>
      </c>
      <c r="H121" s="923"/>
      <c r="I121" s="937"/>
      <c r="J121" s="938" t="s">
        <v>151</v>
      </c>
      <c r="K121" s="878"/>
      <c r="L121" s="929">
        <v>1245</v>
      </c>
      <c r="M121" s="832">
        <f>+L121*F121</f>
        <v>0</v>
      </c>
      <c r="N121" s="887"/>
      <c r="O121" s="888"/>
    </row>
    <row r="122" spans="1:15">
      <c r="A122" s="850"/>
      <c r="B122" s="851"/>
      <c r="C122" s="344"/>
      <c r="D122" s="344"/>
      <c r="E122" s="344"/>
      <c r="F122" s="863">
        <f>SUM(A122:E122)</f>
        <v>0</v>
      </c>
      <c r="G122" s="922" t="s">
        <v>158</v>
      </c>
      <c r="H122" s="923"/>
      <c r="I122" s="937"/>
      <c r="J122" s="938" t="s">
        <v>151</v>
      </c>
      <c r="K122" s="878"/>
      <c r="L122" s="929">
        <v>1395</v>
      </c>
      <c r="M122" s="832">
        <f>+L122*F122</f>
        <v>0</v>
      </c>
      <c r="N122" s="887"/>
      <c r="O122" s="888"/>
    </row>
    <row r="123" spans="1:15">
      <c r="A123" s="850"/>
      <c r="B123" s="851"/>
      <c r="C123" s="344"/>
      <c r="D123" s="344"/>
      <c r="E123" s="344"/>
      <c r="F123" s="863">
        <f>SUM(A123:E123)</f>
        <v>0</v>
      </c>
      <c r="G123" s="922" t="s">
        <v>159</v>
      </c>
      <c r="H123" s="923"/>
      <c r="I123" s="937"/>
      <c r="J123" s="938" t="s">
        <v>151</v>
      </c>
      <c r="K123" s="878"/>
      <c r="L123" s="929">
        <v>1930</v>
      </c>
      <c r="M123" s="832">
        <f>+L123*F123</f>
        <v>0</v>
      </c>
      <c r="N123" s="887"/>
      <c r="O123" s="888"/>
    </row>
    <row r="124" spans="1:15">
      <c r="A124" s="899"/>
      <c r="B124" s="900"/>
      <c r="C124" s="901"/>
      <c r="D124" s="901"/>
      <c r="E124" s="901"/>
      <c r="F124" s="918"/>
      <c r="G124" s="919" t="s">
        <v>160</v>
      </c>
      <c r="H124" s="920"/>
      <c r="I124" s="920"/>
      <c r="J124" s="920"/>
      <c r="K124" s="920"/>
      <c r="L124" s="931"/>
      <c r="M124" s="918"/>
      <c r="N124" s="887"/>
      <c r="O124" s="888"/>
    </row>
    <row r="125" ht="12.75" customHeight="1" spans="1:15">
      <c r="A125" s="850"/>
      <c r="B125" s="851"/>
      <c r="C125" s="344"/>
      <c r="D125" s="344"/>
      <c r="E125" s="344"/>
      <c r="F125" s="863">
        <f>SUM(A125:E125)</f>
        <v>0</v>
      </c>
      <c r="G125" s="922" t="s">
        <v>161</v>
      </c>
      <c r="H125" s="923"/>
      <c r="I125" s="937"/>
      <c r="J125" s="938" t="s">
        <v>151</v>
      </c>
      <c r="K125" s="878"/>
      <c r="L125" s="929">
        <v>2990</v>
      </c>
      <c r="M125" s="832">
        <f>+L125*F125</f>
        <v>0</v>
      </c>
      <c r="N125" s="887"/>
      <c r="O125" s="888"/>
    </row>
    <row r="126" ht="16" spans="1:15">
      <c r="A126" s="899"/>
      <c r="B126" s="900"/>
      <c r="C126" s="901"/>
      <c r="D126" s="901"/>
      <c r="E126" s="901"/>
      <c r="F126" s="918"/>
      <c r="G126" s="919" t="s">
        <v>162</v>
      </c>
      <c r="H126" s="920"/>
      <c r="I126" s="920"/>
      <c r="J126" s="939"/>
      <c r="K126" s="940"/>
      <c r="L126" s="941"/>
      <c r="M126" s="918"/>
      <c r="N126" s="887"/>
      <c r="O126" s="888"/>
    </row>
    <row r="127" ht="12.75" customHeight="1" spans="1:15">
      <c r="A127" s="850"/>
      <c r="B127" s="851"/>
      <c r="C127" s="344"/>
      <c r="D127" s="344"/>
      <c r="E127" s="344"/>
      <c r="F127" s="863">
        <f>SUM(A127:E127)</f>
        <v>0</v>
      </c>
      <c r="G127" s="922" t="s">
        <v>163</v>
      </c>
      <c r="H127" s="923"/>
      <c r="I127" s="937" t="s">
        <v>164</v>
      </c>
      <c r="J127" s="938" t="s">
        <v>151</v>
      </c>
      <c r="K127" s="878"/>
      <c r="L127" s="929">
        <v>1240</v>
      </c>
      <c r="M127" s="832">
        <f>+L127*F127</f>
        <v>0</v>
      </c>
      <c r="N127" s="887"/>
      <c r="O127" s="888"/>
    </row>
    <row r="128" ht="12.75" customHeight="1" spans="1:15">
      <c r="A128" s="850"/>
      <c r="B128" s="851"/>
      <c r="C128" s="344"/>
      <c r="D128" s="344"/>
      <c r="E128" s="344"/>
      <c r="F128" s="863">
        <f>SUM(A128:E128)</f>
        <v>0</v>
      </c>
      <c r="G128" s="922" t="s">
        <v>165</v>
      </c>
      <c r="H128" s="923"/>
      <c r="I128" s="937" t="s">
        <v>164</v>
      </c>
      <c r="J128" s="938" t="s">
        <v>151</v>
      </c>
      <c r="K128" s="878"/>
      <c r="L128" s="929">
        <v>1880</v>
      </c>
      <c r="M128" s="832">
        <f>+L128*F128</f>
        <v>0</v>
      </c>
      <c r="N128" s="887"/>
      <c r="O128" s="888"/>
    </row>
    <row r="129" spans="1:15">
      <c r="A129" s="850"/>
      <c r="B129" s="851"/>
      <c r="C129" s="344"/>
      <c r="D129" s="344"/>
      <c r="E129" s="344"/>
      <c r="F129" s="863">
        <f>SUM(A129:E129)</f>
        <v>0</v>
      </c>
      <c r="G129" s="922" t="s">
        <v>166</v>
      </c>
      <c r="H129" s="923"/>
      <c r="I129" s="937"/>
      <c r="J129" s="938" t="s">
        <v>151</v>
      </c>
      <c r="K129" s="878"/>
      <c r="L129" s="929">
        <v>1880</v>
      </c>
      <c r="M129" s="832">
        <f>+L129*F129</f>
        <v>0</v>
      </c>
      <c r="N129" s="887"/>
      <c r="O129" s="888"/>
    </row>
    <row r="130" ht="16" spans="1:15">
      <c r="A130" s="899"/>
      <c r="B130" s="900"/>
      <c r="C130" s="901"/>
      <c r="D130" s="901"/>
      <c r="E130" s="901"/>
      <c r="F130" s="918"/>
      <c r="G130" s="919" t="s">
        <v>167</v>
      </c>
      <c r="H130" s="920"/>
      <c r="I130" s="920"/>
      <c r="J130" s="984"/>
      <c r="K130" s="985"/>
      <c r="L130" s="985"/>
      <c r="M130" s="918"/>
      <c r="N130" s="887"/>
      <c r="O130" s="888"/>
    </row>
    <row r="131" spans="1:15">
      <c r="A131" s="850"/>
      <c r="B131" s="851"/>
      <c r="C131" s="344"/>
      <c r="D131" s="344"/>
      <c r="E131" s="344"/>
      <c r="F131" s="863">
        <f>SUM(A131:E131)</f>
        <v>0</v>
      </c>
      <c r="G131" s="864" t="s">
        <v>168</v>
      </c>
      <c r="H131" s="965"/>
      <c r="I131" s="932"/>
      <c r="J131" s="986" t="s">
        <v>164</v>
      </c>
      <c r="K131" s="932"/>
      <c r="L131" s="929">
        <v>1660</v>
      </c>
      <c r="M131" s="832">
        <f>+L131*F131</f>
        <v>0</v>
      </c>
      <c r="N131" s="887"/>
      <c r="O131" s="888"/>
    </row>
    <row r="132" ht="12.75" customHeight="1" spans="1:15">
      <c r="A132" s="850"/>
      <c r="B132" s="851"/>
      <c r="C132" s="344"/>
      <c r="D132" s="344"/>
      <c r="E132" s="344"/>
      <c r="F132" s="863">
        <f>SUM(A132:E132)</f>
        <v>0</v>
      </c>
      <c r="G132" s="864" t="s">
        <v>169</v>
      </c>
      <c r="H132" s="865"/>
      <c r="I132" s="932"/>
      <c r="J132" s="986" t="s">
        <v>164</v>
      </c>
      <c r="K132" s="932"/>
      <c r="L132" s="929">
        <v>2595</v>
      </c>
      <c r="M132" s="832">
        <f>+L132*F132</f>
        <v>0</v>
      </c>
      <c r="N132" s="887"/>
      <c r="O132" s="888"/>
    </row>
    <row r="133" ht="12.75" customHeight="1" spans="1:15">
      <c r="A133" s="850"/>
      <c r="B133" s="851"/>
      <c r="C133" s="344"/>
      <c r="D133" s="344"/>
      <c r="E133" s="344"/>
      <c r="F133" s="863">
        <f>SUM(A133:E133)</f>
        <v>0</v>
      </c>
      <c r="G133" s="864" t="s">
        <v>170</v>
      </c>
      <c r="H133" s="965"/>
      <c r="I133" s="932"/>
      <c r="J133" s="986" t="s">
        <v>164</v>
      </c>
      <c r="K133" s="932"/>
      <c r="L133" s="929">
        <v>2625</v>
      </c>
      <c r="M133" s="832">
        <f>+L133*F133</f>
        <v>0</v>
      </c>
      <c r="N133" s="887"/>
      <c r="O133" s="888"/>
    </row>
    <row r="134" ht="12.75" customHeight="1" spans="1:15">
      <c r="A134" s="899"/>
      <c r="B134" s="900"/>
      <c r="C134" s="901"/>
      <c r="D134" s="901"/>
      <c r="E134" s="901"/>
      <c r="F134" s="918"/>
      <c r="G134" s="919" t="s">
        <v>171</v>
      </c>
      <c r="H134" s="920"/>
      <c r="I134" s="920"/>
      <c r="J134" s="920"/>
      <c r="K134" s="920"/>
      <c r="L134" s="931"/>
      <c r="M134" s="918"/>
      <c r="N134" s="887"/>
      <c r="O134" s="888"/>
    </row>
    <row r="135" spans="1:15">
      <c r="A135" s="850"/>
      <c r="B135" s="851"/>
      <c r="C135" s="344"/>
      <c r="D135" s="344"/>
      <c r="E135" s="344"/>
      <c r="F135" s="863">
        <f>SUM(A135:E135)</f>
        <v>0</v>
      </c>
      <c r="G135" s="864" t="s">
        <v>172</v>
      </c>
      <c r="H135" s="865"/>
      <c r="I135" s="865"/>
      <c r="J135" s="865"/>
      <c r="K135" s="881"/>
      <c r="L135" s="929">
        <v>945</v>
      </c>
      <c r="M135" s="832">
        <f>+L135*F135</f>
        <v>0</v>
      </c>
      <c r="N135" s="887"/>
      <c r="O135" s="888"/>
    </row>
    <row r="136" ht="25.5" customHeight="1" spans="1:15">
      <c r="A136" s="850"/>
      <c r="B136" s="851"/>
      <c r="C136" s="344"/>
      <c r="D136" s="344"/>
      <c r="E136" s="344"/>
      <c r="F136" s="863">
        <f>SUM(A136:E136)</f>
        <v>0</v>
      </c>
      <c r="G136" s="864" t="s">
        <v>173</v>
      </c>
      <c r="H136" s="865"/>
      <c r="I136" s="865"/>
      <c r="J136" s="865"/>
      <c r="K136" s="881"/>
      <c r="L136" s="936">
        <v>8100</v>
      </c>
      <c r="M136" s="832">
        <f>+L136*F136</f>
        <v>0</v>
      </c>
      <c r="N136" s="887"/>
      <c r="O136" s="888"/>
    </row>
    <row r="137" ht="12.75" customHeight="1" spans="1:15">
      <c r="A137" s="899"/>
      <c r="B137" s="900"/>
      <c r="C137" s="901"/>
      <c r="D137" s="901"/>
      <c r="E137" s="901"/>
      <c r="F137" s="918"/>
      <c r="G137" s="919" t="s">
        <v>174</v>
      </c>
      <c r="H137" s="920"/>
      <c r="I137" s="920"/>
      <c r="J137" s="920"/>
      <c r="K137" s="920"/>
      <c r="L137" s="931"/>
      <c r="M137" s="918"/>
      <c r="N137" s="887"/>
      <c r="O137" s="888"/>
    </row>
    <row r="138" ht="21.75" customHeight="1" spans="1:15">
      <c r="A138" s="850"/>
      <c r="B138" s="851"/>
      <c r="C138" s="344"/>
      <c r="D138" s="344"/>
      <c r="E138" s="344"/>
      <c r="F138" s="863">
        <f>SUM(A138:E138)</f>
        <v>0</v>
      </c>
      <c r="G138" s="864" t="s">
        <v>175</v>
      </c>
      <c r="H138" s="865"/>
      <c r="I138" s="865"/>
      <c r="J138" s="865"/>
      <c r="K138" s="881"/>
      <c r="L138" s="929">
        <v>690</v>
      </c>
      <c r="M138" s="832">
        <f>+L138*F138</f>
        <v>0</v>
      </c>
      <c r="N138" s="887"/>
      <c r="O138" s="888"/>
    </row>
    <row r="139" spans="1:15">
      <c r="A139" s="850"/>
      <c r="B139" s="851"/>
      <c r="C139" s="344"/>
      <c r="D139" s="344"/>
      <c r="E139" s="344"/>
      <c r="F139" s="863">
        <f>SUM(A139:E139)</f>
        <v>0</v>
      </c>
      <c r="G139" s="864" t="s">
        <v>176</v>
      </c>
      <c r="H139" s="865"/>
      <c r="I139" s="865"/>
      <c r="J139" s="865"/>
      <c r="K139" s="881"/>
      <c r="L139" s="929">
        <v>690</v>
      </c>
      <c r="M139" s="832">
        <f>+L139*F139</f>
        <v>0</v>
      </c>
      <c r="N139" s="887"/>
      <c r="O139" s="888"/>
    </row>
    <row r="140" ht="16" spans="1:15">
      <c r="A140" s="891"/>
      <c r="B140" s="892"/>
      <c r="C140" s="893"/>
      <c r="D140" s="893"/>
      <c r="E140" s="966"/>
      <c r="F140" s="967"/>
      <c r="G140" s="919"/>
      <c r="H140" s="968"/>
      <c r="I140" s="968"/>
      <c r="J140" s="930"/>
      <c r="K140" s="987"/>
      <c r="L140" s="924" t="s">
        <v>92</v>
      </c>
      <c r="M140" s="924">
        <f>SUM(M106:M139)</f>
        <v>0</v>
      </c>
      <c r="N140" s="887"/>
      <c r="O140" s="888"/>
    </row>
    <row r="141" ht="17.6" spans="1:14">
      <c r="A141" s="856" t="s">
        <v>66</v>
      </c>
      <c r="B141" s="857"/>
      <c r="C141" s="857"/>
      <c r="D141" s="857"/>
      <c r="E141" s="869"/>
      <c r="F141" s="969"/>
      <c r="G141" s="970" t="s">
        <v>177</v>
      </c>
      <c r="H141" s="971"/>
      <c r="I141" s="971"/>
      <c r="J141" s="971"/>
      <c r="K141" s="971"/>
      <c r="L141" s="971"/>
      <c r="M141" s="971"/>
      <c r="N141" s="887"/>
    </row>
    <row r="142" ht="41" spans="1:15">
      <c r="A142" s="754" t="str">
        <f>+$A$45</f>
        <v>N/A</v>
      </c>
      <c r="B142" s="755" t="str">
        <f>+$B$45</f>
        <v>N/A</v>
      </c>
      <c r="C142" s="756">
        <f>+$C$45</f>
        <v>45854</v>
      </c>
      <c r="D142" s="756">
        <f>+$D$45</f>
        <v>45855</v>
      </c>
      <c r="E142" s="756">
        <f>+$E$45</f>
        <v>45856</v>
      </c>
      <c r="F142" s="861" t="s">
        <v>68</v>
      </c>
      <c r="G142" s="972" t="s">
        <v>69</v>
      </c>
      <c r="H142" s="973"/>
      <c r="I142" s="973"/>
      <c r="J142" s="973"/>
      <c r="K142" s="988"/>
      <c r="L142" s="717" t="s">
        <v>71</v>
      </c>
      <c r="M142" s="147" t="s">
        <v>72</v>
      </c>
      <c r="N142" s="887"/>
      <c r="O142" s="888"/>
    </row>
    <row r="143" spans="1:15">
      <c r="A143" s="850"/>
      <c r="B143" s="851"/>
      <c r="C143" s="852"/>
      <c r="D143" s="852"/>
      <c r="E143" s="852"/>
      <c r="F143" s="863">
        <f>SUM(A143:E143)</f>
        <v>0</v>
      </c>
      <c r="G143" s="864" t="s">
        <v>178</v>
      </c>
      <c r="H143" s="865"/>
      <c r="I143" s="865"/>
      <c r="J143" s="865"/>
      <c r="K143" s="881"/>
      <c r="L143" s="827">
        <v>1545</v>
      </c>
      <c r="M143" s="832">
        <f>+L143*F143</f>
        <v>0</v>
      </c>
      <c r="N143" s="887"/>
      <c r="O143" s="888"/>
    </row>
    <row r="144" spans="1:15">
      <c r="A144" s="850"/>
      <c r="B144" s="851"/>
      <c r="C144" s="344"/>
      <c r="D144" s="344"/>
      <c r="E144" s="344"/>
      <c r="F144" s="863">
        <f>SUM(A144:E144)</f>
        <v>0</v>
      </c>
      <c r="G144" s="864" t="s">
        <v>179</v>
      </c>
      <c r="H144" s="865"/>
      <c r="I144" s="865"/>
      <c r="J144" s="865"/>
      <c r="K144" s="881"/>
      <c r="L144" s="827">
        <v>1360</v>
      </c>
      <c r="M144" s="832">
        <f>+L144*F144</f>
        <v>0</v>
      </c>
      <c r="N144" s="887"/>
      <c r="O144" s="888"/>
    </row>
    <row r="145" spans="1:15">
      <c r="A145" s="850"/>
      <c r="B145" s="851"/>
      <c r="C145" s="344"/>
      <c r="D145" s="344"/>
      <c r="E145" s="344"/>
      <c r="F145" s="863">
        <f>SUM(A145:E145)</f>
        <v>0</v>
      </c>
      <c r="G145" s="864" t="s">
        <v>180</v>
      </c>
      <c r="H145" s="865"/>
      <c r="I145" s="865"/>
      <c r="J145" s="865"/>
      <c r="K145" s="881"/>
      <c r="L145" s="827">
        <v>915</v>
      </c>
      <c r="M145" s="832">
        <f>+L145*F145</f>
        <v>0</v>
      </c>
      <c r="N145" s="887"/>
      <c r="O145" s="888"/>
    </row>
    <row r="146" ht="16" spans="1:15">
      <c r="A146" s="891"/>
      <c r="B146" s="892"/>
      <c r="C146" s="893"/>
      <c r="D146" s="893"/>
      <c r="E146" s="966"/>
      <c r="F146" s="967"/>
      <c r="G146" s="919"/>
      <c r="H146" s="968"/>
      <c r="I146" s="968"/>
      <c r="J146" s="930"/>
      <c r="K146" s="987"/>
      <c r="L146" s="924" t="s">
        <v>92</v>
      </c>
      <c r="M146" s="1005">
        <f>SUM(M143:M145)</f>
        <v>0</v>
      </c>
      <c r="N146" s="887"/>
      <c r="O146" s="888"/>
    </row>
    <row r="147" ht="17.6" spans="1:14">
      <c r="A147" s="856" t="s">
        <v>66</v>
      </c>
      <c r="B147" s="857"/>
      <c r="C147" s="857"/>
      <c r="D147" s="857"/>
      <c r="E147" s="869"/>
      <c r="F147" s="969"/>
      <c r="G147" s="974" t="s">
        <v>181</v>
      </c>
      <c r="H147" s="975"/>
      <c r="I147" s="975"/>
      <c r="J147" s="975"/>
      <c r="K147" s="975"/>
      <c r="L147" s="975"/>
      <c r="M147" s="975"/>
      <c r="N147" s="887"/>
    </row>
    <row r="148" ht="41" spans="1:15">
      <c r="A148" s="754" t="str">
        <f>+$A$45</f>
        <v>N/A</v>
      </c>
      <c r="B148" s="755" t="str">
        <f>+$B$45</f>
        <v>N/A</v>
      </c>
      <c r="C148" s="756">
        <f>+$C$45</f>
        <v>45854</v>
      </c>
      <c r="D148" s="756">
        <f>+$D$45</f>
        <v>45855</v>
      </c>
      <c r="E148" s="756">
        <f>+$E$45</f>
        <v>45856</v>
      </c>
      <c r="F148" s="861" t="s">
        <v>68</v>
      </c>
      <c r="G148" s="972" t="s">
        <v>69</v>
      </c>
      <c r="H148" s="973"/>
      <c r="I148" s="973"/>
      <c r="J148" s="973"/>
      <c r="K148" s="988"/>
      <c r="L148" s="717" t="s">
        <v>71</v>
      </c>
      <c r="M148" s="147" t="s">
        <v>72</v>
      </c>
      <c r="N148" s="887"/>
      <c r="O148" s="888"/>
    </row>
    <row r="149" spans="1:15">
      <c r="A149" s="850"/>
      <c r="B149" s="851"/>
      <c r="C149" s="852"/>
      <c r="D149" s="852"/>
      <c r="E149" s="852"/>
      <c r="F149" s="863">
        <f>SUM(A149:E149)</f>
        <v>0</v>
      </c>
      <c r="G149" s="864" t="s">
        <v>182</v>
      </c>
      <c r="H149" s="865"/>
      <c r="I149" s="865"/>
      <c r="J149" s="865"/>
      <c r="K149" s="881"/>
      <c r="L149" s="827">
        <v>410</v>
      </c>
      <c r="M149" s="832">
        <f>+L149*F149</f>
        <v>0</v>
      </c>
      <c r="N149" s="887"/>
      <c r="O149" s="888"/>
    </row>
    <row r="150" spans="1:15">
      <c r="A150" s="850"/>
      <c r="B150" s="851"/>
      <c r="C150" s="344"/>
      <c r="D150" s="344"/>
      <c r="E150" s="344"/>
      <c r="F150" s="863">
        <f>SUM(A150:E150)</f>
        <v>0</v>
      </c>
      <c r="G150" s="864" t="s">
        <v>183</v>
      </c>
      <c r="H150" s="865"/>
      <c r="I150" s="865"/>
      <c r="J150" s="865"/>
      <c r="K150" s="881"/>
      <c r="L150" s="827">
        <v>220</v>
      </c>
      <c r="M150" s="832">
        <f>+L150*F150</f>
        <v>0</v>
      </c>
      <c r="N150" s="887"/>
      <c r="O150" s="888"/>
    </row>
    <row r="151" ht="12.75" customHeight="1" spans="1:15">
      <c r="A151" s="850"/>
      <c r="B151" s="851"/>
      <c r="C151" s="344"/>
      <c r="D151" s="344"/>
      <c r="E151" s="344"/>
      <c r="F151" s="863">
        <f>SUM(A151:E151)</f>
        <v>0</v>
      </c>
      <c r="G151" s="864" t="s">
        <v>184</v>
      </c>
      <c r="H151" s="865"/>
      <c r="I151" s="865"/>
      <c r="J151" s="865"/>
      <c r="K151" s="881"/>
      <c r="L151" s="989">
        <v>35.45</v>
      </c>
      <c r="M151" s="832">
        <f>+L151*F151</f>
        <v>0</v>
      </c>
      <c r="N151" s="887"/>
      <c r="O151" s="888"/>
    </row>
    <row r="152" ht="16" spans="1:15">
      <c r="A152" s="891"/>
      <c r="B152" s="892"/>
      <c r="C152" s="893"/>
      <c r="D152" s="893"/>
      <c r="E152" s="966"/>
      <c r="F152" s="967"/>
      <c r="G152" s="919"/>
      <c r="H152" s="968"/>
      <c r="I152" s="968"/>
      <c r="J152" s="930"/>
      <c r="K152" s="987"/>
      <c r="L152" s="924" t="s">
        <v>92</v>
      </c>
      <c r="M152" s="924">
        <f>SUM(M149:M150)</f>
        <v>0</v>
      </c>
      <c r="N152" s="887"/>
      <c r="O152" s="888"/>
    </row>
    <row r="153" spans="1:14">
      <c r="A153" s="944" t="s">
        <v>185</v>
      </c>
      <c r="B153" s="945"/>
      <c r="C153" s="945"/>
      <c r="D153" s="945"/>
      <c r="E153" s="976"/>
      <c r="F153" s="977"/>
      <c r="G153" s="977"/>
      <c r="H153" s="977"/>
      <c r="I153" s="976"/>
      <c r="J153" s="976"/>
      <c r="K153" s="976"/>
      <c r="L153" s="976"/>
      <c r="M153" s="976"/>
      <c r="N153" s="887"/>
    </row>
    <row r="154" spans="1:14">
      <c r="A154" s="946" t="s">
        <v>186</v>
      </c>
      <c r="B154" s="246"/>
      <c r="C154" s="181"/>
      <c r="D154" s="181"/>
      <c r="E154" s="978"/>
      <c r="F154" s="979"/>
      <c r="G154" s="979"/>
      <c r="H154" s="980"/>
      <c r="I154" s="980"/>
      <c r="J154" s="980"/>
      <c r="K154" s="980"/>
      <c r="L154" s="980"/>
      <c r="M154" s="980"/>
      <c r="N154" s="887"/>
    </row>
    <row r="155" spans="1:14">
      <c r="A155" s="947"/>
      <c r="B155" s="185"/>
      <c r="C155" s="185"/>
      <c r="D155" s="185"/>
      <c r="E155" s="185"/>
      <c r="F155" s="185"/>
      <c r="G155" s="185"/>
      <c r="H155" s="185"/>
      <c r="I155" s="185"/>
      <c r="J155" s="185"/>
      <c r="K155" s="185"/>
      <c r="L155" s="185"/>
      <c r="M155" s="185"/>
      <c r="N155" s="887"/>
    </row>
    <row r="156" spans="1:14">
      <c r="A156" s="948"/>
      <c r="B156" s="266"/>
      <c r="C156" s="266"/>
      <c r="D156" s="266"/>
      <c r="E156" s="266"/>
      <c r="F156" s="266"/>
      <c r="G156" s="266"/>
      <c r="H156" s="266"/>
      <c r="I156" s="266"/>
      <c r="J156" s="266"/>
      <c r="K156" s="266"/>
      <c r="L156" s="266"/>
      <c r="M156" s="266"/>
      <c r="N156" s="887"/>
    </row>
    <row r="157" spans="1:14">
      <c r="A157" s="947"/>
      <c r="B157" s="185"/>
      <c r="C157" s="185"/>
      <c r="D157" s="185"/>
      <c r="E157" s="185"/>
      <c r="F157" s="185"/>
      <c r="G157" s="185"/>
      <c r="H157" s="185"/>
      <c r="I157" s="185"/>
      <c r="J157" s="185"/>
      <c r="K157" s="185"/>
      <c r="L157" s="185"/>
      <c r="M157" s="185"/>
      <c r="N157" s="887"/>
    </row>
    <row r="158" spans="1:14">
      <c r="A158" s="947"/>
      <c r="B158" s="185"/>
      <c r="C158" s="185"/>
      <c r="D158" s="185"/>
      <c r="E158" s="185"/>
      <c r="F158" s="185"/>
      <c r="G158" s="185"/>
      <c r="H158" s="185"/>
      <c r="I158" s="185"/>
      <c r="J158" s="185"/>
      <c r="K158" s="185"/>
      <c r="L158" s="185"/>
      <c r="M158" s="185"/>
      <c r="N158" s="887"/>
    </row>
    <row r="159" spans="1:14">
      <c r="A159" s="947"/>
      <c r="B159" s="185"/>
      <c r="C159" s="185"/>
      <c r="D159" s="185"/>
      <c r="E159" s="185"/>
      <c r="F159" s="185"/>
      <c r="G159" s="185"/>
      <c r="H159" s="185"/>
      <c r="I159" s="185"/>
      <c r="J159" s="185"/>
      <c r="K159" s="185"/>
      <c r="L159" s="185"/>
      <c r="M159" s="185"/>
      <c r="N159" s="887"/>
    </row>
    <row r="160" spans="1:14">
      <c r="A160" s="478"/>
      <c r="B160" s="479"/>
      <c r="C160" s="479"/>
      <c r="D160" s="479"/>
      <c r="E160" s="479"/>
      <c r="F160" s="479"/>
      <c r="G160" s="479"/>
      <c r="H160" s="479"/>
      <c r="I160" s="479"/>
      <c r="J160" s="479"/>
      <c r="K160" s="479"/>
      <c r="L160" s="479"/>
      <c r="M160" s="479"/>
      <c r="N160" s="887"/>
    </row>
    <row r="161" ht="15.95" spans="1:14">
      <c r="A161" s="204"/>
      <c r="B161" s="184"/>
      <c r="C161" s="184"/>
      <c r="D161" s="184"/>
      <c r="E161" s="184"/>
      <c r="F161" s="184"/>
      <c r="G161" s="184"/>
      <c r="H161" s="184"/>
      <c r="I161" s="184"/>
      <c r="J161" s="193"/>
      <c r="K161" s="193"/>
      <c r="L161" s="193"/>
      <c r="M161" s="184"/>
      <c r="N161" s="887"/>
    </row>
    <row r="162" ht="12.75" customHeight="1" spans="1:14">
      <c r="A162" s="601" t="s">
        <v>187</v>
      </c>
      <c r="B162" s="195"/>
      <c r="C162" s="195"/>
      <c r="D162" s="195"/>
      <c r="E162" s="186"/>
      <c r="F162" s="186"/>
      <c r="G162" s="186"/>
      <c r="H162" s="186"/>
      <c r="I162" s="186"/>
      <c r="J162" s="990" t="s">
        <v>188</v>
      </c>
      <c r="K162" s="991"/>
      <c r="L162" s="992"/>
      <c r="M162" s="1006">
        <f>+M57+M68+M81+M94+M98+M103</f>
        <v>0</v>
      </c>
      <c r="N162" s="887"/>
    </row>
    <row r="163" ht="15.75" customHeight="1" spans="1:14">
      <c r="A163" s="949" t="s">
        <v>189</v>
      </c>
      <c r="B163" s="950"/>
      <c r="C163" s="950"/>
      <c r="D163" s="950"/>
      <c r="E163" s="950"/>
      <c r="F163" s="950"/>
      <c r="G163" s="950"/>
      <c r="H163" s="950"/>
      <c r="I163" s="950"/>
      <c r="J163" s="993" t="s">
        <v>190</v>
      </c>
      <c r="K163" s="994"/>
      <c r="L163" s="995"/>
      <c r="M163" s="404">
        <f>+M140</f>
        <v>0</v>
      </c>
      <c r="N163" s="887"/>
    </row>
    <row r="164" ht="13.5" customHeight="1" spans="1:14">
      <c r="A164" s="949"/>
      <c r="B164" s="950"/>
      <c r="C164" s="950"/>
      <c r="D164" s="950"/>
      <c r="E164" s="950"/>
      <c r="F164" s="950"/>
      <c r="G164" s="950"/>
      <c r="H164" s="950"/>
      <c r="I164" s="950"/>
      <c r="J164" s="996" t="s">
        <v>191</v>
      </c>
      <c r="K164" s="997"/>
      <c r="L164" s="998"/>
      <c r="M164" s="1007">
        <f>+M146+M152</f>
        <v>0</v>
      </c>
      <c r="N164" s="887"/>
    </row>
    <row r="165" ht="20.25" customHeight="1" spans="1:14">
      <c r="A165" s="951" t="s">
        <v>192</v>
      </c>
      <c r="B165" s="952"/>
      <c r="C165" s="952"/>
      <c r="D165" s="952"/>
      <c r="E165" s="952"/>
      <c r="F165" s="952"/>
      <c r="G165" s="952"/>
      <c r="H165" s="952"/>
      <c r="I165" s="999"/>
      <c r="J165" s="990" t="s">
        <v>193</v>
      </c>
      <c r="K165" s="991"/>
      <c r="L165" s="992"/>
      <c r="M165" s="1008">
        <f>SUM(M162:M164)</f>
        <v>0</v>
      </c>
      <c r="N165" s="887"/>
    </row>
    <row r="166" spans="1:14">
      <c r="A166" s="951"/>
      <c r="B166" s="952"/>
      <c r="C166" s="952"/>
      <c r="D166" s="952"/>
      <c r="E166" s="952"/>
      <c r="F166" s="952"/>
      <c r="G166" s="952"/>
      <c r="H166" s="952"/>
      <c r="I166" s="999"/>
      <c r="J166" s="993" t="s">
        <v>194</v>
      </c>
      <c r="K166" s="994"/>
      <c r="L166" s="995"/>
      <c r="M166" s="1009">
        <f>+M165*0.15</f>
        <v>0</v>
      </c>
      <c r="N166" s="887"/>
    </row>
    <row r="167" spans="1:14">
      <c r="A167" s="951"/>
      <c r="B167" s="952"/>
      <c r="C167" s="952"/>
      <c r="D167" s="952"/>
      <c r="E167" s="952"/>
      <c r="F167" s="952"/>
      <c r="G167" s="952"/>
      <c r="H167" s="952"/>
      <c r="I167" s="186"/>
      <c r="J167" s="993" t="s">
        <v>195</v>
      </c>
      <c r="K167" s="994"/>
      <c r="L167" s="995"/>
      <c r="M167" s="1009">
        <f>+M165*0.16</f>
        <v>0</v>
      </c>
      <c r="N167" s="887"/>
    </row>
    <row r="168" ht="15.75" customHeight="1" spans="1:14">
      <c r="A168" s="953"/>
      <c r="B168" s="954"/>
      <c r="C168" s="954"/>
      <c r="D168" s="954"/>
      <c r="E168" s="981"/>
      <c r="F168" s="981"/>
      <c r="G168" s="981"/>
      <c r="H168" s="981"/>
      <c r="I168" s="1000"/>
      <c r="J168" s="1001" t="s">
        <v>196</v>
      </c>
      <c r="K168" s="1002"/>
      <c r="L168" s="1003"/>
      <c r="M168" s="1010">
        <f>SUM(M165:M167)</f>
        <v>0</v>
      </c>
      <c r="N168" s="1011"/>
    </row>
    <row r="169" ht="23.95" spans="1:14">
      <c r="A169" s="184"/>
      <c r="B169" s="184"/>
      <c r="C169" s="184"/>
      <c r="D169" s="184"/>
      <c r="E169" s="195"/>
      <c r="F169" s="195"/>
      <c r="G169" s="195"/>
      <c r="H169" s="195"/>
      <c r="I169" s="195"/>
      <c r="J169" s="1004"/>
      <c r="K169" s="1004"/>
      <c r="L169" s="1004"/>
      <c r="M169" s="1012"/>
      <c r="N169" s="1013"/>
    </row>
    <row r="170" ht="18.35" spans="1:14">
      <c r="A170" s="955" t="s">
        <v>197</v>
      </c>
      <c r="B170" s="956"/>
      <c r="C170" s="956"/>
      <c r="D170" s="956"/>
      <c r="E170" s="956"/>
      <c r="F170" s="956"/>
      <c r="G170" s="956"/>
      <c r="H170" s="956"/>
      <c r="I170" s="956"/>
      <c r="J170" s="956"/>
      <c r="K170" s="956"/>
      <c r="L170" s="956"/>
      <c r="M170" s="956"/>
      <c r="N170" s="1014"/>
    </row>
    <row r="171" ht="29.25" customHeight="1" spans="1:14">
      <c r="A171" s="957" t="s">
        <v>198</v>
      </c>
      <c r="B171" s="957"/>
      <c r="C171" s="957"/>
      <c r="D171" s="957"/>
      <c r="E171" s="957" t="s">
        <v>199</v>
      </c>
      <c r="F171" s="957"/>
      <c r="G171" s="957"/>
      <c r="H171" s="982" t="s">
        <v>200</v>
      </c>
      <c r="I171" s="982"/>
      <c r="J171" s="957" t="s">
        <v>201</v>
      </c>
      <c r="K171" s="957"/>
      <c r="L171" s="982" t="s">
        <v>202</v>
      </c>
      <c r="M171" s="982"/>
      <c r="N171" s="982"/>
    </row>
    <row r="172" ht="31.5" customHeight="1" spans="1:14">
      <c r="A172" s="958" t="s">
        <v>203</v>
      </c>
      <c r="B172" s="958"/>
      <c r="C172" s="958"/>
      <c r="D172" s="958"/>
      <c r="E172" s="958" t="s">
        <v>204</v>
      </c>
      <c r="F172" s="958"/>
      <c r="G172" s="958"/>
      <c r="H172" s="959" t="s">
        <v>205</v>
      </c>
      <c r="I172" s="959"/>
      <c r="J172" s="958" t="s">
        <v>206</v>
      </c>
      <c r="K172" s="958"/>
      <c r="L172" s="959" t="s">
        <v>207</v>
      </c>
      <c r="M172" s="959"/>
      <c r="N172" s="959"/>
    </row>
    <row r="173" ht="36" customHeight="1" spans="1:14">
      <c r="A173" s="958" t="s">
        <v>208</v>
      </c>
      <c r="B173" s="958"/>
      <c r="C173" s="958"/>
      <c r="D173" s="958"/>
      <c r="E173" s="958" t="s">
        <v>209</v>
      </c>
      <c r="F173" s="958"/>
      <c r="G173" s="958"/>
      <c r="H173" s="959" t="s">
        <v>210</v>
      </c>
      <c r="I173" s="959"/>
      <c r="J173" s="959" t="s">
        <v>211</v>
      </c>
      <c r="K173" s="959"/>
      <c r="L173" s="959" t="s">
        <v>212</v>
      </c>
      <c r="M173" s="959"/>
      <c r="N173" s="959"/>
    </row>
    <row r="174" ht="34.5" customHeight="1" spans="1:14">
      <c r="A174" s="958" t="s">
        <v>213</v>
      </c>
      <c r="B174" s="958"/>
      <c r="C174" s="958"/>
      <c r="D174" s="958"/>
      <c r="E174" s="958" t="s">
        <v>214</v>
      </c>
      <c r="F174" s="958"/>
      <c r="G174" s="958"/>
      <c r="H174" s="959" t="s">
        <v>215</v>
      </c>
      <c r="I174" s="959"/>
      <c r="J174" s="959" t="s">
        <v>216</v>
      </c>
      <c r="K174" s="959"/>
      <c r="L174" s="959" t="s">
        <v>217</v>
      </c>
      <c r="M174" s="959"/>
      <c r="N174" s="959"/>
    </row>
    <row r="175" ht="33.75" customHeight="1" spans="1:14">
      <c r="A175" s="958" t="s">
        <v>218</v>
      </c>
      <c r="B175" s="958"/>
      <c r="C175" s="958"/>
      <c r="D175" s="958"/>
      <c r="E175" s="958" t="s">
        <v>219</v>
      </c>
      <c r="F175" s="958"/>
      <c r="G175" s="958"/>
      <c r="H175" s="959" t="s">
        <v>220</v>
      </c>
      <c r="I175" s="959"/>
      <c r="J175" s="959" t="s">
        <v>221</v>
      </c>
      <c r="K175" s="959"/>
      <c r="L175" s="959" t="s">
        <v>222</v>
      </c>
      <c r="M175" s="959"/>
      <c r="N175" s="959"/>
    </row>
    <row r="176" ht="27.75" customHeight="1" spans="1:14">
      <c r="A176" s="959" t="s">
        <v>223</v>
      </c>
      <c r="B176" s="959"/>
      <c r="C176" s="959"/>
      <c r="D176" s="959"/>
      <c r="E176" s="983"/>
      <c r="F176" s="983"/>
      <c r="G176" s="983"/>
      <c r="H176" s="983"/>
      <c r="I176" s="983"/>
      <c r="J176" s="958"/>
      <c r="K176" s="958"/>
      <c r="L176" s="983"/>
      <c r="M176" s="983"/>
      <c r="N176" s="983"/>
    </row>
    <row r="177" ht="15.95"/>
    <row r="178" s="169" customFormat="1" ht="29.25" customHeight="1" spans="1:14">
      <c r="A178" s="960" t="s">
        <v>224</v>
      </c>
      <c r="B178" s="961"/>
      <c r="C178" s="961"/>
      <c r="D178" s="961"/>
      <c r="E178" s="961"/>
      <c r="F178" s="961"/>
      <c r="G178" s="961"/>
      <c r="H178" s="961"/>
      <c r="I178" s="961"/>
      <c r="J178" s="961"/>
      <c r="K178" s="961"/>
      <c r="L178" s="961"/>
      <c r="M178" s="961"/>
      <c r="N178" s="1015"/>
    </row>
    <row r="179" s="169" customFormat="1" ht="24" customHeight="1" spans="1:14">
      <c r="A179" s="318" t="s">
        <v>225</v>
      </c>
      <c r="B179" s="962"/>
      <c r="C179" s="319"/>
      <c r="D179" s="319"/>
      <c r="E179" s="319"/>
      <c r="F179" s="319"/>
      <c r="G179" s="319"/>
      <c r="H179" s="319"/>
      <c r="I179" s="319"/>
      <c r="J179" s="319"/>
      <c r="K179" s="319"/>
      <c r="L179" s="319"/>
      <c r="M179" s="319"/>
      <c r="N179" s="350"/>
    </row>
    <row r="180" s="169" customFormat="1" ht="16.5" customHeight="1" spans="1:14">
      <c r="A180" s="963" t="s">
        <v>226</v>
      </c>
      <c r="B180" s="964"/>
      <c r="C180" s="964"/>
      <c r="D180" s="964"/>
      <c r="E180" s="964"/>
      <c r="F180" s="964"/>
      <c r="G180" s="964"/>
      <c r="H180" s="964"/>
      <c r="I180" s="964"/>
      <c r="J180" s="964"/>
      <c r="K180" s="964"/>
      <c r="L180" s="964"/>
      <c r="M180" s="964"/>
      <c r="N180" s="1016"/>
    </row>
  </sheetData>
  <sheetProtection algorithmName="SHA-512" hashValue="OG9A5J/ssEnkKdKyc8SHgbEfUXtWJgYWYn6UWQW4sHJzHOYQzV4XIJ+1q3VyL9sOGkNfvTKo52xD5RkXOhA7ug==" saltValue="7wl9XEL/AXICHShAKDsUTQ==" spinCount="100000" sheet="1" objects="1" scenarios="1"/>
  <mergeCells count="215">
    <mergeCell ref="F3:K3"/>
    <mergeCell ref="F4:K4"/>
    <mergeCell ref="A5:N5"/>
    <mergeCell ref="I6:J6"/>
    <mergeCell ref="K6:M6"/>
    <mergeCell ref="A7:M7"/>
    <mergeCell ref="E8:I8"/>
    <mergeCell ref="L8:M8"/>
    <mergeCell ref="E9:I9"/>
    <mergeCell ref="E10:I10"/>
    <mergeCell ref="E11:I11"/>
    <mergeCell ref="K11:M11"/>
    <mergeCell ref="E12:I12"/>
    <mergeCell ref="K12:M12"/>
    <mergeCell ref="E13:I13"/>
    <mergeCell ref="K13:M13"/>
    <mergeCell ref="E14:I14"/>
    <mergeCell ref="K14:M14"/>
    <mergeCell ref="E15:I15"/>
    <mergeCell ref="K15:M15"/>
    <mergeCell ref="A17:M17"/>
    <mergeCell ref="A18:M18"/>
    <mergeCell ref="C19:G19"/>
    <mergeCell ref="H19:M19"/>
    <mergeCell ref="L20:M20"/>
    <mergeCell ref="C21:G21"/>
    <mergeCell ref="A23:M23"/>
    <mergeCell ref="A24:M24"/>
    <mergeCell ref="C28:D28"/>
    <mergeCell ref="I28:M28"/>
    <mergeCell ref="J30:M30"/>
    <mergeCell ref="J31:M31"/>
    <mergeCell ref="J34:M34"/>
    <mergeCell ref="J35:M35"/>
    <mergeCell ref="A37:M37"/>
    <mergeCell ref="A42:M42"/>
    <mergeCell ref="A43:M43"/>
    <mergeCell ref="A44:E44"/>
    <mergeCell ref="F44:M44"/>
    <mergeCell ref="G45:J45"/>
    <mergeCell ref="G46:J46"/>
    <mergeCell ref="G47:J47"/>
    <mergeCell ref="G48:J48"/>
    <mergeCell ref="G49:J49"/>
    <mergeCell ref="G50:J50"/>
    <mergeCell ref="G51:J51"/>
    <mergeCell ref="G52:J52"/>
    <mergeCell ref="G53:J53"/>
    <mergeCell ref="G54:J54"/>
    <mergeCell ref="G55:J55"/>
    <mergeCell ref="G56:J56"/>
    <mergeCell ref="A58:E58"/>
    <mergeCell ref="F58:L58"/>
    <mergeCell ref="G59:K59"/>
    <mergeCell ref="G60:K60"/>
    <mergeCell ref="G61:K61"/>
    <mergeCell ref="G62:K62"/>
    <mergeCell ref="G63:K63"/>
    <mergeCell ref="G64:K64"/>
    <mergeCell ref="G65:K65"/>
    <mergeCell ref="G66:K66"/>
    <mergeCell ref="G67:K67"/>
    <mergeCell ref="A69:E69"/>
    <mergeCell ref="F69:M69"/>
    <mergeCell ref="G70:J70"/>
    <mergeCell ref="G71:J71"/>
    <mergeCell ref="G72:J72"/>
    <mergeCell ref="G73:J73"/>
    <mergeCell ref="G74:J74"/>
    <mergeCell ref="G75:J75"/>
    <mergeCell ref="G76:J76"/>
    <mergeCell ref="G77:J77"/>
    <mergeCell ref="G78:J78"/>
    <mergeCell ref="G79:J79"/>
    <mergeCell ref="G80:J80"/>
    <mergeCell ref="A82:E82"/>
    <mergeCell ref="F82:M82"/>
    <mergeCell ref="G83:J83"/>
    <mergeCell ref="G84:J84"/>
    <mergeCell ref="G85:J85"/>
    <mergeCell ref="G86:J86"/>
    <mergeCell ref="G87:J87"/>
    <mergeCell ref="G88:J88"/>
    <mergeCell ref="G89:J89"/>
    <mergeCell ref="G90:J90"/>
    <mergeCell ref="G91:J91"/>
    <mergeCell ref="G92:J92"/>
    <mergeCell ref="G93:J93"/>
    <mergeCell ref="A95:E95"/>
    <mergeCell ref="F95:M95"/>
    <mergeCell ref="G96:J96"/>
    <mergeCell ref="G97:J97"/>
    <mergeCell ref="A99:E99"/>
    <mergeCell ref="F99:M99"/>
    <mergeCell ref="G100:J100"/>
    <mergeCell ref="G101:J101"/>
    <mergeCell ref="G102:J102"/>
    <mergeCell ref="A104:E104"/>
    <mergeCell ref="F104:M104"/>
    <mergeCell ref="G105:J105"/>
    <mergeCell ref="G106:L106"/>
    <mergeCell ref="G107:J107"/>
    <mergeCell ref="G108:J108"/>
    <mergeCell ref="G109:J109"/>
    <mergeCell ref="G110:L110"/>
    <mergeCell ref="G111:J111"/>
    <mergeCell ref="G112:J112"/>
    <mergeCell ref="G113:J113"/>
    <mergeCell ref="G114:L114"/>
    <mergeCell ref="G115:I115"/>
    <mergeCell ref="J115:K115"/>
    <mergeCell ref="G116:I116"/>
    <mergeCell ref="J116:K116"/>
    <mergeCell ref="G117:I117"/>
    <mergeCell ref="J117:K117"/>
    <mergeCell ref="J118:K118"/>
    <mergeCell ref="G119:L119"/>
    <mergeCell ref="G120:I120"/>
    <mergeCell ref="J120:K120"/>
    <mergeCell ref="G121:I121"/>
    <mergeCell ref="J121:K121"/>
    <mergeCell ref="G122:I122"/>
    <mergeCell ref="J122:K122"/>
    <mergeCell ref="G123:I123"/>
    <mergeCell ref="J123:K123"/>
    <mergeCell ref="G124:L124"/>
    <mergeCell ref="G125:I125"/>
    <mergeCell ref="J125:K125"/>
    <mergeCell ref="G127:I127"/>
    <mergeCell ref="J127:K127"/>
    <mergeCell ref="G128:I128"/>
    <mergeCell ref="J128:K128"/>
    <mergeCell ref="G129:I129"/>
    <mergeCell ref="J129:K129"/>
    <mergeCell ref="G131:I131"/>
    <mergeCell ref="J131:K131"/>
    <mergeCell ref="G132:I132"/>
    <mergeCell ref="J132:K132"/>
    <mergeCell ref="G133:I133"/>
    <mergeCell ref="J133:K133"/>
    <mergeCell ref="G134:L134"/>
    <mergeCell ref="G135:K135"/>
    <mergeCell ref="G136:K136"/>
    <mergeCell ref="G137:L137"/>
    <mergeCell ref="G138:K138"/>
    <mergeCell ref="G139:K139"/>
    <mergeCell ref="A141:E141"/>
    <mergeCell ref="G141:M141"/>
    <mergeCell ref="G142:K142"/>
    <mergeCell ref="G143:K143"/>
    <mergeCell ref="G144:K144"/>
    <mergeCell ref="G145:K145"/>
    <mergeCell ref="A147:E147"/>
    <mergeCell ref="G147:M147"/>
    <mergeCell ref="G148:K148"/>
    <mergeCell ref="G149:K149"/>
    <mergeCell ref="G150:K150"/>
    <mergeCell ref="G151:K151"/>
    <mergeCell ref="A153:M153"/>
    <mergeCell ref="H154:M154"/>
    <mergeCell ref="A155:M155"/>
    <mergeCell ref="A156:M156"/>
    <mergeCell ref="A157:M157"/>
    <mergeCell ref="A158:M158"/>
    <mergeCell ref="A159:M159"/>
    <mergeCell ref="A160:M160"/>
    <mergeCell ref="A162:I162"/>
    <mergeCell ref="J162:L162"/>
    <mergeCell ref="J163:L163"/>
    <mergeCell ref="J164:L164"/>
    <mergeCell ref="J165:L165"/>
    <mergeCell ref="J166:L166"/>
    <mergeCell ref="J167:L167"/>
    <mergeCell ref="J168:L168"/>
    <mergeCell ref="A170:N170"/>
    <mergeCell ref="A171:D171"/>
    <mergeCell ref="E171:G171"/>
    <mergeCell ref="H171:I171"/>
    <mergeCell ref="J171:K171"/>
    <mergeCell ref="L171:N171"/>
    <mergeCell ref="A172:D172"/>
    <mergeCell ref="E172:G172"/>
    <mergeCell ref="H172:I172"/>
    <mergeCell ref="J172:K172"/>
    <mergeCell ref="L172:N172"/>
    <mergeCell ref="A173:D173"/>
    <mergeCell ref="E173:G173"/>
    <mergeCell ref="H173:I173"/>
    <mergeCell ref="J173:K173"/>
    <mergeCell ref="L173:N173"/>
    <mergeCell ref="A174:D174"/>
    <mergeCell ref="E174:G174"/>
    <mergeCell ref="H174:I174"/>
    <mergeCell ref="J174:K174"/>
    <mergeCell ref="L174:N174"/>
    <mergeCell ref="A175:D175"/>
    <mergeCell ref="E175:G175"/>
    <mergeCell ref="H175:I175"/>
    <mergeCell ref="J175:K175"/>
    <mergeCell ref="L175:N175"/>
    <mergeCell ref="A176:D176"/>
    <mergeCell ref="E176:G176"/>
    <mergeCell ref="H176:I176"/>
    <mergeCell ref="J176:K176"/>
    <mergeCell ref="L176:N176"/>
    <mergeCell ref="A178:N178"/>
    <mergeCell ref="A179:N179"/>
    <mergeCell ref="A180:N180"/>
    <mergeCell ref="H26:H27"/>
    <mergeCell ref="N6:N168"/>
    <mergeCell ref="A165:H167"/>
    <mergeCell ref="A163:I164"/>
    <mergeCell ref="I26:M27"/>
    <mergeCell ref="A38:M40"/>
    <mergeCell ref="L9:M10"/>
  </mergeCells>
  <hyperlinks>
    <hyperlink ref="A179" r:id="rId2" display="adicionales-CCB@ocesa.mx"/>
  </hyperlinks>
  <printOptions horizontalCentered="1"/>
  <pageMargins left="0.393700787401575" right="0.393700787401575" top="0.393700787401575" bottom="0.393700787401575" header="0" footer="0"/>
  <pageSetup paperSize="1" scale="71" fitToHeight="10" orientation="portrait"/>
  <headerFooter/>
  <rowBreaks count="4" manualBreakCount="4">
    <brk id="43" max="16383" man="1"/>
    <brk id="68" max="16383" man="1"/>
    <brk id="103" max="16383" man="1"/>
    <brk id="169"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90033"/>
  </sheetPr>
  <dimension ref="A1:S180"/>
  <sheetViews>
    <sheetView showGridLines="0" workbookViewId="0">
      <selection activeCell="K6" sqref="K6:M6"/>
    </sheetView>
  </sheetViews>
  <sheetFormatPr defaultColWidth="11" defaultRowHeight="15.2"/>
  <cols>
    <col min="1" max="4" width="9.28571428571429" style="1" customWidth="1"/>
    <col min="5" max="5" width="13.4285714285714" style="1" customWidth="1"/>
    <col min="6" max="6" width="9.85714285714286" style="1" customWidth="1"/>
    <col min="7" max="8" width="11.4285714285714" style="1"/>
    <col min="9" max="9" width="19" style="1" customWidth="1"/>
    <col min="10" max="10" width="11.4285714285714" style="1"/>
    <col min="11" max="11" width="9.85714285714286" style="1" customWidth="1"/>
    <col min="12" max="12" width="10.5714285714286" style="1" customWidth="1"/>
    <col min="13" max="13" width="12.2857142857143" style="1" customWidth="1"/>
    <col min="14" max="14" width="6.28571428571429" style="1" customWidth="1"/>
    <col min="15" max="15" width="11.4285714285714" style="1" customWidth="1"/>
    <col min="16" max="16384" width="11.4285714285714" style="1"/>
  </cols>
  <sheetData>
    <row r="1" ht="57.95" customHeight="1" spans="1:14">
      <c r="A1" s="5"/>
      <c r="B1" s="5"/>
      <c r="C1" s="5"/>
      <c r="D1" s="5"/>
      <c r="E1" s="79"/>
      <c r="F1" s="79"/>
      <c r="G1" s="79"/>
      <c r="H1" s="79"/>
      <c r="I1" s="79"/>
      <c r="J1" s="79"/>
      <c r="K1" s="79"/>
      <c r="L1" s="79"/>
      <c r="M1" s="79"/>
      <c r="N1" s="79"/>
    </row>
    <row r="2" ht="15" customHeight="1" spans="1:14">
      <c r="A2" s="4"/>
      <c r="B2" s="4"/>
      <c r="C2" s="4"/>
      <c r="D2" s="4"/>
      <c r="E2" s="4"/>
      <c r="F2" s="80"/>
      <c r="G2" s="81"/>
      <c r="H2" s="81"/>
      <c r="I2" s="81"/>
      <c r="J2" s="81"/>
      <c r="K2" s="81"/>
      <c r="L2" s="105"/>
      <c r="M2" s="105"/>
      <c r="N2" s="105"/>
    </row>
    <row r="3" ht="15" customHeight="1" spans="1:14">
      <c r="A3" s="4"/>
      <c r="B3" s="4"/>
      <c r="C3" s="4"/>
      <c r="D3" s="4"/>
      <c r="E3" s="82"/>
      <c r="F3" s="83" t="s">
        <v>227</v>
      </c>
      <c r="G3" s="83"/>
      <c r="H3" s="83"/>
      <c r="I3" s="83"/>
      <c r="J3" s="83"/>
      <c r="K3" s="83"/>
      <c r="L3" s="105"/>
      <c r="M3" s="105"/>
      <c r="N3" s="105"/>
    </row>
    <row r="4" ht="30" customHeight="1" spans="1:14">
      <c r="A4" s="4"/>
      <c r="B4" s="4"/>
      <c r="C4" s="4"/>
      <c r="D4" s="4"/>
      <c r="E4" s="4"/>
      <c r="F4" s="84" t="s">
        <v>16</v>
      </c>
      <c r="G4" s="84"/>
      <c r="H4" s="84"/>
      <c r="I4" s="84"/>
      <c r="J4" s="84"/>
      <c r="K4" s="84"/>
      <c r="L4" s="80"/>
      <c r="M4" s="137"/>
      <c r="N4" s="4"/>
    </row>
    <row r="5" ht="36.75" customHeight="1" spans="1:14">
      <c r="A5" s="6" t="s">
        <v>17</v>
      </c>
      <c r="B5" s="7"/>
      <c r="C5" s="7"/>
      <c r="D5" s="7"/>
      <c r="E5" s="7"/>
      <c r="F5" s="7"/>
      <c r="G5" s="7"/>
      <c r="H5" s="7"/>
      <c r="I5" s="7"/>
      <c r="J5" s="7"/>
      <c r="K5" s="7"/>
      <c r="L5" s="7"/>
      <c r="M5" s="7"/>
      <c r="N5" s="138"/>
    </row>
    <row r="6" ht="12.75" customHeight="1" spans="1:14">
      <c r="A6" s="33" t="s">
        <v>18</v>
      </c>
      <c r="B6" s="90" t="str">
        <f>+'DATOS MAESTROS'!B3</f>
        <v>GLASSTECH MEXICO 2025</v>
      </c>
      <c r="C6" s="92"/>
      <c r="D6" s="92"/>
      <c r="E6" s="92"/>
      <c r="F6" s="92"/>
      <c r="G6" s="92"/>
      <c r="H6" s="92"/>
      <c r="I6" s="385" t="s">
        <v>19</v>
      </c>
      <c r="J6" s="385"/>
      <c r="K6" s="826" t="str">
        <f>+'DATOS MAESTROS'!B4</f>
        <v>16 al 18 de julio 2025</v>
      </c>
      <c r="L6" s="25"/>
      <c r="M6" s="25"/>
      <c r="N6" s="735" t="s">
        <v>228</v>
      </c>
    </row>
    <row r="7" ht="17.55" spans="1:14">
      <c r="A7" s="19" t="s">
        <v>21</v>
      </c>
      <c r="B7" s="20"/>
      <c r="C7" s="20"/>
      <c r="D7" s="20"/>
      <c r="E7" s="20"/>
      <c r="F7" s="20"/>
      <c r="G7" s="20"/>
      <c r="H7" s="20"/>
      <c r="I7" s="20"/>
      <c r="J7" s="20"/>
      <c r="K7" s="20"/>
      <c r="L7" s="20"/>
      <c r="M7" s="20"/>
      <c r="N7" s="737"/>
    </row>
    <row r="8" ht="19.95" spans="1:19">
      <c r="A8" s="13" t="s">
        <v>22</v>
      </c>
      <c r="B8" s="14"/>
      <c r="C8" s="15"/>
      <c r="D8" s="15"/>
      <c r="E8" s="86"/>
      <c r="F8" s="86"/>
      <c r="G8" s="86"/>
      <c r="H8" s="86"/>
      <c r="I8" s="86"/>
      <c r="J8" s="26"/>
      <c r="K8" s="26"/>
      <c r="L8" s="108" t="s">
        <v>23</v>
      </c>
      <c r="M8" s="141"/>
      <c r="N8" s="737"/>
      <c r="S8" s="836"/>
    </row>
    <row r="9" spans="1:14">
      <c r="A9" s="16" t="s">
        <v>24</v>
      </c>
      <c r="B9" s="17"/>
      <c r="C9" s="18"/>
      <c r="D9" s="18"/>
      <c r="E9" s="87"/>
      <c r="F9" s="87"/>
      <c r="G9" s="87"/>
      <c r="H9" s="87"/>
      <c r="I9" s="87"/>
      <c r="J9" s="26"/>
      <c r="K9" s="26"/>
      <c r="L9" s="109"/>
      <c r="M9" s="142"/>
      <c r="N9" s="737"/>
    </row>
    <row r="10" ht="15.95" spans="1:14">
      <c r="A10" s="16" t="s">
        <v>25</v>
      </c>
      <c r="B10" s="17"/>
      <c r="C10" s="18"/>
      <c r="D10" s="18"/>
      <c r="E10" s="87"/>
      <c r="F10" s="87"/>
      <c r="G10" s="87"/>
      <c r="H10" s="87"/>
      <c r="I10" s="87"/>
      <c r="J10" s="26"/>
      <c r="K10" s="26"/>
      <c r="L10" s="110"/>
      <c r="M10" s="143"/>
      <c r="N10" s="737"/>
    </row>
    <row r="11" spans="1:14">
      <c r="A11" s="16" t="s">
        <v>26</v>
      </c>
      <c r="B11" s="17"/>
      <c r="C11" s="18"/>
      <c r="D11" s="18"/>
      <c r="E11" s="87"/>
      <c r="F11" s="87"/>
      <c r="G11" s="87"/>
      <c r="H11" s="87"/>
      <c r="I11" s="87"/>
      <c r="J11" s="111" t="s">
        <v>27</v>
      </c>
      <c r="K11" s="112"/>
      <c r="L11" s="112"/>
      <c r="M11" s="112"/>
      <c r="N11" s="737"/>
    </row>
    <row r="12" spans="1:14">
      <c r="A12" s="16" t="s">
        <v>28</v>
      </c>
      <c r="B12" s="17"/>
      <c r="C12" s="18"/>
      <c r="D12" s="18"/>
      <c r="E12" s="87"/>
      <c r="F12" s="87"/>
      <c r="G12" s="87"/>
      <c r="H12" s="87"/>
      <c r="I12" s="87"/>
      <c r="J12" s="111" t="s">
        <v>29</v>
      </c>
      <c r="K12" s="112"/>
      <c r="L12" s="112"/>
      <c r="M12" s="112"/>
      <c r="N12" s="737"/>
    </row>
    <row r="13" spans="1:14">
      <c r="A13" s="16" t="s">
        <v>30</v>
      </c>
      <c r="B13" s="17"/>
      <c r="C13" s="18"/>
      <c r="D13" s="18"/>
      <c r="E13" s="87"/>
      <c r="F13" s="87"/>
      <c r="G13" s="87"/>
      <c r="H13" s="87"/>
      <c r="I13" s="87"/>
      <c r="J13" s="111" t="s">
        <v>31</v>
      </c>
      <c r="K13" s="112"/>
      <c r="L13" s="112"/>
      <c r="M13" s="112"/>
      <c r="N13" s="737"/>
    </row>
    <row r="14" spans="1:14">
      <c r="A14" s="16" t="s">
        <v>32</v>
      </c>
      <c r="B14" s="17"/>
      <c r="C14" s="18"/>
      <c r="D14" s="18"/>
      <c r="E14" s="87"/>
      <c r="F14" s="87"/>
      <c r="G14" s="87"/>
      <c r="H14" s="87"/>
      <c r="I14" s="87"/>
      <c r="J14" s="111" t="s">
        <v>33</v>
      </c>
      <c r="K14" s="112"/>
      <c r="L14" s="112"/>
      <c r="M14" s="112"/>
      <c r="N14" s="737"/>
    </row>
    <row r="15" spans="1:14">
      <c r="A15" s="16" t="s">
        <v>34</v>
      </c>
      <c r="B15" s="17"/>
      <c r="C15" s="18"/>
      <c r="D15" s="18"/>
      <c r="E15" s="87"/>
      <c r="F15" s="87"/>
      <c r="G15" s="87"/>
      <c r="H15" s="87"/>
      <c r="I15" s="87"/>
      <c r="J15" s="113" t="s">
        <v>35</v>
      </c>
      <c r="K15" s="112"/>
      <c r="L15" s="112"/>
      <c r="M15" s="112"/>
      <c r="N15" s="737"/>
    </row>
    <row r="16" spans="1:14">
      <c r="A16" s="18"/>
      <c r="B16" s="18"/>
      <c r="C16" s="18"/>
      <c r="D16" s="18"/>
      <c r="E16" s="26"/>
      <c r="F16" s="26"/>
      <c r="G16" s="26"/>
      <c r="H16" s="26"/>
      <c r="I16" s="26"/>
      <c r="J16" s="18"/>
      <c r="K16" s="18"/>
      <c r="L16" s="18"/>
      <c r="M16" s="26"/>
      <c r="N16" s="737"/>
    </row>
    <row r="17" ht="15" customHeight="1" spans="1:14">
      <c r="A17" s="19" t="s">
        <v>36</v>
      </c>
      <c r="B17" s="20"/>
      <c r="C17" s="20"/>
      <c r="D17" s="20"/>
      <c r="E17" s="20"/>
      <c r="F17" s="20"/>
      <c r="G17" s="20"/>
      <c r="H17" s="20"/>
      <c r="I17" s="20"/>
      <c r="J17" s="20"/>
      <c r="K17" s="20"/>
      <c r="L17" s="20"/>
      <c r="M17" s="20"/>
      <c r="N17" s="737"/>
    </row>
    <row r="18" ht="12.75" customHeight="1" spans="1:14">
      <c r="A18" s="23"/>
      <c r="B18" s="33" t="s">
        <v>38</v>
      </c>
      <c r="C18" s="25" t="s">
        <v>39</v>
      </c>
      <c r="D18" s="25"/>
      <c r="E18" s="25"/>
      <c r="F18" s="25"/>
      <c r="G18" s="25"/>
      <c r="H18" s="88" t="s">
        <v>49</v>
      </c>
      <c r="I18" s="25" t="s">
        <v>50</v>
      </c>
      <c r="J18" s="25"/>
      <c r="K18" s="25"/>
      <c r="L18" s="25"/>
      <c r="M18" s="25"/>
      <c r="N18" s="737"/>
    </row>
    <row r="19" spans="1:14">
      <c r="A19" s="32"/>
      <c r="B19" s="33"/>
      <c r="C19" s="26" t="s">
        <v>41</v>
      </c>
      <c r="D19" s="26"/>
      <c r="E19" s="26">
        <f>+'DATOS MAESTROS'!B7</f>
        <v>1010071218</v>
      </c>
      <c r="F19" s="26"/>
      <c r="G19" s="89"/>
      <c r="H19" s="92" t="s">
        <v>42</v>
      </c>
      <c r="I19" s="26" t="s">
        <v>229</v>
      </c>
      <c r="J19" s="92"/>
      <c r="K19" s="92"/>
      <c r="L19" s="114"/>
      <c r="M19" s="145"/>
      <c r="N19" s="737"/>
    </row>
    <row r="20" spans="1:14">
      <c r="A20" s="23"/>
      <c r="B20" s="33" t="s">
        <v>44</v>
      </c>
      <c r="C20" s="27" t="s">
        <v>45</v>
      </c>
      <c r="D20" s="27"/>
      <c r="E20" s="91"/>
      <c r="F20" s="91"/>
      <c r="G20" s="91"/>
      <c r="H20" s="92" t="s">
        <v>46</v>
      </c>
      <c r="I20" s="26"/>
      <c r="J20" s="26"/>
      <c r="K20" s="115">
        <f>+'DATOS MAESTROS'!B6</f>
        <v>45847</v>
      </c>
      <c r="L20" s="116"/>
      <c r="M20" s="26"/>
      <c r="N20" s="737"/>
    </row>
    <row r="21" spans="1:14">
      <c r="A21" s="28"/>
      <c r="B21" s="24"/>
      <c r="C21" s="29"/>
      <c r="D21" s="29"/>
      <c r="E21" s="88"/>
      <c r="F21" s="88"/>
      <c r="G21" s="88"/>
      <c r="H21" s="26"/>
      <c r="I21" s="26"/>
      <c r="J21" s="26"/>
      <c r="K21" s="116"/>
      <c r="L21" s="116"/>
      <c r="M21" s="26"/>
      <c r="N21" s="737"/>
    </row>
    <row r="22" ht="16.8" spans="1:14">
      <c r="A22" s="19" t="s">
        <v>47</v>
      </c>
      <c r="B22" s="20"/>
      <c r="C22" s="20"/>
      <c r="D22" s="20"/>
      <c r="E22" s="20"/>
      <c r="F22" s="20"/>
      <c r="G22" s="20"/>
      <c r="H22" s="20"/>
      <c r="I22" s="20"/>
      <c r="J22" s="20"/>
      <c r="K22" s="20"/>
      <c r="L22" s="20"/>
      <c r="M22" s="20"/>
      <c r="N22" s="737"/>
    </row>
    <row r="23" spans="1:14">
      <c r="A23" s="73" t="s">
        <v>48</v>
      </c>
      <c r="B23" s="74"/>
      <c r="C23" s="74"/>
      <c r="D23" s="74"/>
      <c r="E23" s="74"/>
      <c r="F23" s="74"/>
      <c r="G23" s="74"/>
      <c r="H23" s="74"/>
      <c r="I23" s="74"/>
      <c r="J23" s="74"/>
      <c r="K23" s="74"/>
      <c r="L23" s="74"/>
      <c r="M23" s="74"/>
      <c r="N23" s="737"/>
    </row>
    <row r="24" ht="15.95" spans="1:14">
      <c r="A24" s="28" t="s">
        <v>49</v>
      </c>
      <c r="B24" s="24"/>
      <c r="C24" s="26" t="s">
        <v>50</v>
      </c>
      <c r="D24" s="26"/>
      <c r="E24" s="26"/>
      <c r="F24" s="26"/>
      <c r="G24" s="26"/>
      <c r="H24" s="26"/>
      <c r="I24" s="17"/>
      <c r="J24" s="17"/>
      <c r="K24" s="26"/>
      <c r="L24" s="26"/>
      <c r="M24" s="26"/>
      <c r="N24" s="737"/>
    </row>
    <row r="25" spans="1:14">
      <c r="A25" s="30"/>
      <c r="B25" s="31"/>
      <c r="C25" s="24"/>
      <c r="D25" s="24"/>
      <c r="E25" s="93"/>
      <c r="F25" s="93"/>
      <c r="G25" s="18"/>
      <c r="H25" s="94" t="s">
        <v>51</v>
      </c>
      <c r="I25" s="117"/>
      <c r="J25" s="118"/>
      <c r="K25" s="118"/>
      <c r="L25" s="118"/>
      <c r="M25" s="118"/>
      <c r="N25" s="737"/>
    </row>
    <row r="26" ht="15.95" spans="1:14">
      <c r="A26" s="32"/>
      <c r="B26" s="18"/>
      <c r="C26" s="18"/>
      <c r="D26" s="18"/>
      <c r="E26" s="26"/>
      <c r="F26" s="26"/>
      <c r="G26" s="26"/>
      <c r="H26" s="94"/>
      <c r="I26" s="119"/>
      <c r="J26" s="120"/>
      <c r="K26" s="120"/>
      <c r="L26" s="120"/>
      <c r="M26" s="120"/>
      <c r="N26" s="737"/>
    </row>
    <row r="27" ht="12.75" customHeight="1" spans="1:14">
      <c r="A27" s="32"/>
      <c r="B27" s="18"/>
      <c r="C27" s="33" t="s">
        <v>52</v>
      </c>
      <c r="D27" s="33"/>
      <c r="E27" s="26"/>
      <c r="F27" s="26"/>
      <c r="G27" s="26"/>
      <c r="H27" s="26"/>
      <c r="I27" s="121" t="s">
        <v>53</v>
      </c>
      <c r="J27" s="121"/>
      <c r="K27" s="121"/>
      <c r="L27" s="121"/>
      <c r="M27" s="121"/>
      <c r="N27" s="737"/>
    </row>
    <row r="28" ht="12.75" customHeight="1" spans="1:14">
      <c r="A28" s="32"/>
      <c r="B28" s="18"/>
      <c r="C28" s="34" t="s">
        <v>54</v>
      </c>
      <c r="D28" s="35"/>
      <c r="F28" s="37" t="s">
        <v>55</v>
      </c>
      <c r="G28" s="95"/>
      <c r="H28" s="26"/>
      <c r="I28" s="121"/>
      <c r="J28" s="121"/>
      <c r="K28" s="121"/>
      <c r="L28" s="121"/>
      <c r="M28" s="121"/>
      <c r="N28" s="737"/>
    </row>
    <row r="29" spans="1:14">
      <c r="A29" s="36"/>
      <c r="C29" s="37" t="s">
        <v>56</v>
      </c>
      <c r="D29" s="35"/>
      <c r="F29" s="37"/>
      <c r="G29" s="37"/>
      <c r="H29" s="17"/>
      <c r="I29" s="17"/>
      <c r="J29" s="122"/>
      <c r="K29" s="122"/>
      <c r="L29" s="122"/>
      <c r="M29" s="122"/>
      <c r="N29" s="737"/>
    </row>
    <row r="30" ht="15.95" spans="1:14">
      <c r="A30" s="36"/>
      <c r="C30" s="38" t="s">
        <v>57</v>
      </c>
      <c r="D30" s="35"/>
      <c r="F30" s="37" t="s">
        <v>58</v>
      </c>
      <c r="G30" s="95"/>
      <c r="H30" s="26"/>
      <c r="I30" s="26"/>
      <c r="J30" s="123" t="s">
        <v>59</v>
      </c>
      <c r="K30" s="123"/>
      <c r="L30" s="123"/>
      <c r="M30" s="123"/>
      <c r="N30" s="737"/>
    </row>
    <row r="31" spans="1:14">
      <c r="A31" s="36"/>
      <c r="H31" s="26"/>
      <c r="I31" s="26"/>
      <c r="J31" s="68"/>
      <c r="K31" s="68"/>
      <c r="L31" s="68"/>
      <c r="M31" s="68"/>
      <c r="N31" s="737"/>
    </row>
    <row r="32" spans="1:14">
      <c r="A32" s="36"/>
      <c r="C32" s="37"/>
      <c r="D32" s="18"/>
      <c r="F32" s="37"/>
      <c r="G32" s="37"/>
      <c r="H32" s="26"/>
      <c r="I32" s="26"/>
      <c r="J32" s="68"/>
      <c r="K32" s="68"/>
      <c r="L32" s="68"/>
      <c r="M32" s="68"/>
      <c r="N32" s="737"/>
    </row>
    <row r="33" spans="1:14">
      <c r="A33" s="36"/>
      <c r="D33" s="18"/>
      <c r="H33" s="17"/>
      <c r="I33" s="17"/>
      <c r="J33" s="124"/>
      <c r="K33" s="124"/>
      <c r="L33" s="124"/>
      <c r="M33" s="124"/>
      <c r="N33" s="737"/>
    </row>
    <row r="34" spans="1:14">
      <c r="A34" s="39"/>
      <c r="B34" s="37"/>
      <c r="C34" s="18"/>
      <c r="D34" s="18"/>
      <c r="E34" s="96"/>
      <c r="F34" s="96"/>
      <c r="G34" s="96"/>
      <c r="H34" s="96"/>
      <c r="I34" s="96"/>
      <c r="J34" s="125" t="s">
        <v>60</v>
      </c>
      <c r="K34" s="123"/>
      <c r="L34" s="123"/>
      <c r="M34" s="123"/>
      <c r="N34" s="737"/>
    </row>
    <row r="35" spans="1:14">
      <c r="A35" s="40" t="s">
        <v>61</v>
      </c>
      <c r="B35" s="41"/>
      <c r="C35" s="27"/>
      <c r="D35" s="27"/>
      <c r="E35" s="91"/>
      <c r="F35" s="91"/>
      <c r="G35" s="91"/>
      <c r="H35" s="91"/>
      <c r="I35" s="91"/>
      <c r="J35" s="91"/>
      <c r="K35" s="91"/>
      <c r="L35" s="91"/>
      <c r="M35" s="91"/>
      <c r="N35" s="737"/>
    </row>
    <row r="36" ht="16.8" spans="1:14">
      <c r="A36" s="42" t="s">
        <v>62</v>
      </c>
      <c r="B36" s="43"/>
      <c r="C36" s="44"/>
      <c r="D36" s="44"/>
      <c r="E36" s="44"/>
      <c r="F36" s="44"/>
      <c r="G36" s="44"/>
      <c r="H36" s="44"/>
      <c r="I36" s="44"/>
      <c r="J36" s="44"/>
      <c r="K36" s="44"/>
      <c r="L36" s="44"/>
      <c r="M36" s="146"/>
      <c r="N36" s="737"/>
    </row>
    <row r="37" ht="24" customHeight="1" spans="1:14">
      <c r="A37" s="45" t="s">
        <v>230</v>
      </c>
      <c r="B37" s="46"/>
      <c r="C37" s="46"/>
      <c r="D37" s="46"/>
      <c r="E37" s="46"/>
      <c r="F37" s="46"/>
      <c r="G37" s="46"/>
      <c r="H37" s="46"/>
      <c r="I37" s="46"/>
      <c r="J37" s="46"/>
      <c r="K37" s="46"/>
      <c r="L37" s="46"/>
      <c r="M37" s="46"/>
      <c r="N37" s="737"/>
    </row>
    <row r="38" ht="19.5" customHeight="1" spans="1:14">
      <c r="A38" s="47"/>
      <c r="B38" s="48"/>
      <c r="C38" s="48"/>
      <c r="D38" s="48"/>
      <c r="E38" s="48"/>
      <c r="F38" s="48"/>
      <c r="G38" s="48"/>
      <c r="H38" s="48"/>
      <c r="I38" s="48"/>
      <c r="J38" s="48"/>
      <c r="K38" s="48"/>
      <c r="L38" s="48"/>
      <c r="M38" s="48"/>
      <c r="N38" s="737"/>
    </row>
    <row r="39" ht="18.75" customHeight="1" spans="1:14">
      <c r="A39" s="49"/>
      <c r="B39" s="50"/>
      <c r="C39" s="50"/>
      <c r="D39" s="50"/>
      <c r="E39" s="50"/>
      <c r="F39" s="50"/>
      <c r="G39" s="50"/>
      <c r="H39" s="50"/>
      <c r="I39" s="50"/>
      <c r="J39" s="50"/>
      <c r="K39" s="50"/>
      <c r="L39" s="50"/>
      <c r="M39" s="50"/>
      <c r="N39" s="737"/>
    </row>
    <row r="40" spans="1:14">
      <c r="A40" s="362"/>
      <c r="B40" s="3"/>
      <c r="C40" s="80"/>
      <c r="D40" s="80"/>
      <c r="E40" s="80"/>
      <c r="F40" s="80"/>
      <c r="G40" s="80"/>
      <c r="H40" s="80"/>
      <c r="I40" s="80"/>
      <c r="J40" s="80"/>
      <c r="K40" s="80"/>
      <c r="L40" s="80"/>
      <c r="M40" s="80"/>
      <c r="N40" s="737"/>
    </row>
    <row r="41" ht="20.4" spans="1:14">
      <c r="A41" s="691" t="s">
        <v>231</v>
      </c>
      <c r="B41" s="692"/>
      <c r="C41" s="692"/>
      <c r="D41" s="692"/>
      <c r="E41" s="706"/>
      <c r="F41" s="706"/>
      <c r="G41" s="706"/>
      <c r="H41" s="706"/>
      <c r="I41" s="706"/>
      <c r="J41" s="706"/>
      <c r="K41" s="706"/>
      <c r="L41" s="706"/>
      <c r="M41" s="706"/>
      <c r="N41" s="737"/>
    </row>
    <row r="42" ht="21.75" customHeight="1" spans="1:14">
      <c r="A42" s="693" t="s">
        <v>66</v>
      </c>
      <c r="B42" s="694"/>
      <c r="C42" s="694"/>
      <c r="D42" s="694"/>
      <c r="E42" s="694"/>
      <c r="F42" s="707"/>
      <c r="G42" s="708" t="s">
        <v>232</v>
      </c>
      <c r="H42" s="694"/>
      <c r="I42" s="694"/>
      <c r="J42" s="694"/>
      <c r="K42" s="694"/>
      <c r="L42" s="694"/>
      <c r="M42" s="694"/>
      <c r="N42" s="737"/>
    </row>
    <row r="43" ht="36" customHeight="1" spans="1:14">
      <c r="A43" s="57" t="str">
        <f>+'DATOS MAESTROS'!B8</f>
        <v>N/A</v>
      </c>
      <c r="B43" s="58" t="str">
        <f>+'DATOS MAESTROS'!B9</f>
        <v>N/A</v>
      </c>
      <c r="C43" s="59">
        <f>+'DATOS MAESTROS'!B10</f>
        <v>45854</v>
      </c>
      <c r="D43" s="59">
        <f>+'DATOS MAESTROS'!B11</f>
        <v>45855</v>
      </c>
      <c r="E43" s="59">
        <f>+'DATOS MAESTROS'!B12</f>
        <v>45856</v>
      </c>
      <c r="F43" s="99" t="s">
        <v>68</v>
      </c>
      <c r="G43" s="710" t="s">
        <v>233</v>
      </c>
      <c r="H43" s="711"/>
      <c r="I43" s="711"/>
      <c r="J43" s="716"/>
      <c r="K43" s="127" t="s">
        <v>234</v>
      </c>
      <c r="L43" s="717" t="s">
        <v>71</v>
      </c>
      <c r="M43" s="147" t="s">
        <v>72</v>
      </c>
      <c r="N43" s="737"/>
    </row>
    <row r="44" ht="43.5" customHeight="1" spans="1:14">
      <c r="A44" s="60"/>
      <c r="B44" s="61"/>
      <c r="C44" s="62"/>
      <c r="D44" s="62"/>
      <c r="E44" s="62"/>
      <c r="F44" s="712">
        <f>SUM(A44:E44)</f>
        <v>0</v>
      </c>
      <c r="G44" s="498" t="s">
        <v>235</v>
      </c>
      <c r="H44" s="107"/>
      <c r="I44" s="107"/>
      <c r="J44" s="529"/>
      <c r="K44" s="712" t="s">
        <v>236</v>
      </c>
      <c r="L44" s="827">
        <v>231.03</v>
      </c>
      <c r="M44" s="832">
        <f>+L44*F44</f>
        <v>0</v>
      </c>
      <c r="N44" s="737"/>
    </row>
    <row r="45" ht="45.75" customHeight="1" spans="1:14">
      <c r="A45" s="60"/>
      <c r="B45" s="61"/>
      <c r="C45" s="62"/>
      <c r="D45" s="62"/>
      <c r="E45" s="62"/>
      <c r="F45" s="712">
        <f>SUM(A45:E45)</f>
        <v>0</v>
      </c>
      <c r="G45" s="498" t="s">
        <v>237</v>
      </c>
      <c r="H45" s="107"/>
      <c r="I45" s="107"/>
      <c r="J45" s="529"/>
      <c r="K45" s="712" t="s">
        <v>236</v>
      </c>
      <c r="L45" s="827">
        <v>231.03</v>
      </c>
      <c r="M45" s="832">
        <f>+L45*F45</f>
        <v>0</v>
      </c>
      <c r="N45" s="737"/>
    </row>
    <row r="46" ht="15.95" spans="1:14">
      <c r="A46" s="413"/>
      <c r="B46" s="4"/>
      <c r="C46" s="4"/>
      <c r="D46" s="4"/>
      <c r="E46" s="825"/>
      <c r="F46" s="825"/>
      <c r="G46" s="825"/>
      <c r="H46" s="825"/>
      <c r="I46" s="825"/>
      <c r="J46" s="828"/>
      <c r="K46" s="828"/>
      <c r="L46" s="828"/>
      <c r="M46" s="825"/>
      <c r="N46" s="737"/>
    </row>
    <row r="47" ht="12.75" customHeight="1" spans="1:14">
      <c r="A47" s="817"/>
      <c r="B47" s="818"/>
      <c r="C47" s="819"/>
      <c r="D47" s="819"/>
      <c r="E47" s="819"/>
      <c r="F47" s="819"/>
      <c r="G47" s="819"/>
      <c r="H47" s="819"/>
      <c r="I47" s="819"/>
      <c r="J47" s="719" t="s">
        <v>188</v>
      </c>
      <c r="K47" s="720"/>
      <c r="L47" s="721"/>
      <c r="M47" s="833">
        <f>+M45+M44</f>
        <v>0</v>
      </c>
      <c r="N47" s="737"/>
    </row>
    <row r="48" spans="1:14">
      <c r="A48" s="820" t="s">
        <v>238</v>
      </c>
      <c r="B48" s="821"/>
      <c r="C48" s="821"/>
      <c r="D48" s="821"/>
      <c r="E48" s="821"/>
      <c r="F48" s="821"/>
      <c r="G48" s="821"/>
      <c r="H48" s="821"/>
      <c r="I48" s="821"/>
      <c r="J48" s="723" t="s">
        <v>239</v>
      </c>
      <c r="K48" s="724"/>
      <c r="L48" s="725"/>
      <c r="M48" s="834">
        <f>+M47*0.16</f>
        <v>0</v>
      </c>
      <c r="N48" s="737"/>
    </row>
    <row r="49" ht="13.5" customHeight="1" spans="1:14">
      <c r="A49" s="820"/>
      <c r="B49" s="821"/>
      <c r="C49" s="821"/>
      <c r="D49" s="821"/>
      <c r="E49" s="821"/>
      <c r="F49" s="821"/>
      <c r="G49" s="821"/>
      <c r="H49" s="821"/>
      <c r="I49" s="821"/>
      <c r="J49" s="829" t="s">
        <v>196</v>
      </c>
      <c r="K49" s="830"/>
      <c r="L49" s="831"/>
      <c r="M49" s="835">
        <f>+M48+M47</f>
        <v>0</v>
      </c>
      <c r="N49" s="737"/>
    </row>
    <row r="50" spans="1:14">
      <c r="A50" s="822" t="s">
        <v>240</v>
      </c>
      <c r="B50" s="823"/>
      <c r="C50" s="824"/>
      <c r="D50" s="824"/>
      <c r="E50" s="824"/>
      <c r="F50" s="824"/>
      <c r="G50" s="824"/>
      <c r="H50" s="824"/>
      <c r="I50" s="824"/>
      <c r="J50" s="730"/>
      <c r="K50" s="730"/>
      <c r="L50" s="730"/>
      <c r="M50" s="730"/>
      <c r="N50" s="737"/>
    </row>
    <row r="51" spans="1:14">
      <c r="A51" s="822"/>
      <c r="B51" s="823"/>
      <c r="C51" s="824"/>
      <c r="D51" s="824"/>
      <c r="E51" s="824"/>
      <c r="F51" s="824"/>
      <c r="G51" s="824"/>
      <c r="H51" s="824"/>
      <c r="I51" s="824"/>
      <c r="J51" s="730"/>
      <c r="K51" s="730"/>
      <c r="L51" s="730"/>
      <c r="M51" s="730"/>
      <c r="N51" s="737"/>
    </row>
    <row r="52" ht="12.75" customHeight="1" spans="1:14">
      <c r="A52" s="704" t="s">
        <v>241</v>
      </c>
      <c r="B52" s="705"/>
      <c r="C52" s="705"/>
      <c r="D52" s="705"/>
      <c r="E52" s="705"/>
      <c r="F52" s="705"/>
      <c r="G52" s="705"/>
      <c r="H52" s="705"/>
      <c r="I52" s="705"/>
      <c r="J52" s="705"/>
      <c r="K52" s="705"/>
      <c r="L52" s="705"/>
      <c r="M52" s="705"/>
      <c r="N52" s="737"/>
    </row>
    <row r="53" ht="12.75" customHeight="1" spans="1:14">
      <c r="A53" s="704"/>
      <c r="B53" s="705"/>
      <c r="C53" s="705"/>
      <c r="D53" s="705"/>
      <c r="E53" s="705"/>
      <c r="F53" s="705"/>
      <c r="G53" s="705"/>
      <c r="H53" s="705"/>
      <c r="I53" s="705"/>
      <c r="J53" s="705"/>
      <c r="K53" s="705"/>
      <c r="L53" s="705"/>
      <c r="M53" s="705"/>
      <c r="N53" s="737"/>
    </row>
    <row r="54" spans="1:14">
      <c r="A54" s="822"/>
      <c r="B54" s="823"/>
      <c r="C54" s="824"/>
      <c r="D54" s="824"/>
      <c r="E54" s="824"/>
      <c r="F54" s="824"/>
      <c r="G54" s="824"/>
      <c r="H54" s="824"/>
      <c r="I54" s="824"/>
      <c r="J54" s="730"/>
      <c r="K54" s="730"/>
      <c r="L54" s="730"/>
      <c r="M54" s="730"/>
      <c r="N54" s="737"/>
    </row>
    <row r="55" ht="7.5" customHeight="1" spans="1:14">
      <c r="A55" s="422"/>
      <c r="B55" s="423"/>
      <c r="C55" s="423"/>
      <c r="D55" s="423"/>
      <c r="E55" s="423"/>
      <c r="F55" s="423"/>
      <c r="G55" s="423"/>
      <c r="H55" s="423"/>
      <c r="I55" s="423"/>
      <c r="J55" s="423"/>
      <c r="K55" s="423"/>
      <c r="L55" s="423"/>
      <c r="M55" s="423"/>
      <c r="N55" s="737"/>
    </row>
    <row r="56" s="4" customFormat="1" ht="15.75" customHeight="1" spans="1:14">
      <c r="A56" s="312" t="s">
        <v>242</v>
      </c>
      <c r="B56" s="313"/>
      <c r="C56" s="313"/>
      <c r="D56" s="313"/>
      <c r="E56" s="313"/>
      <c r="F56" s="313"/>
      <c r="G56" s="313"/>
      <c r="H56" s="313"/>
      <c r="I56" s="313"/>
      <c r="J56" s="313"/>
      <c r="K56" s="313"/>
      <c r="L56" s="313"/>
      <c r="M56" s="313"/>
      <c r="N56" s="737"/>
    </row>
    <row r="57" s="4" customFormat="1" ht="35.25" customHeight="1" spans="1:14">
      <c r="A57" s="159" t="s">
        <v>224</v>
      </c>
      <c r="B57" s="160"/>
      <c r="C57" s="160"/>
      <c r="D57" s="160"/>
      <c r="E57" s="160"/>
      <c r="F57" s="160"/>
      <c r="G57" s="160"/>
      <c r="H57" s="160"/>
      <c r="I57" s="160"/>
      <c r="J57" s="160"/>
      <c r="K57" s="160"/>
      <c r="L57" s="160"/>
      <c r="M57" s="160"/>
      <c r="N57" s="737"/>
    </row>
    <row r="58" s="4" customFormat="1" ht="21" customHeight="1" spans="1:14">
      <c r="A58" s="161" t="s">
        <v>225</v>
      </c>
      <c r="B58" s="161"/>
      <c r="C58" s="161"/>
      <c r="D58" s="161"/>
      <c r="E58" s="161"/>
      <c r="F58" s="161"/>
      <c r="G58" s="161"/>
      <c r="H58" s="161"/>
      <c r="I58" s="161"/>
      <c r="J58" s="161"/>
      <c r="K58" s="161"/>
      <c r="L58" s="161"/>
      <c r="M58" s="161"/>
      <c r="N58" s="737"/>
    </row>
    <row r="59" s="4" customFormat="1" ht="18.35" spans="1:14">
      <c r="A59" s="162" t="s">
        <v>226</v>
      </c>
      <c r="B59" s="163"/>
      <c r="C59" s="163"/>
      <c r="D59" s="163"/>
      <c r="E59" s="163"/>
      <c r="F59" s="163"/>
      <c r="G59" s="163"/>
      <c r="H59" s="163"/>
      <c r="I59" s="163"/>
      <c r="J59" s="163"/>
      <c r="K59" s="163"/>
      <c r="L59" s="163"/>
      <c r="M59" s="163"/>
      <c r="N59" s="742"/>
    </row>
    <row r="175" ht="29.25" customHeight="1" spans="1:14">
      <c r="A175" s="4"/>
      <c r="B175" s="4"/>
      <c r="C175" s="4"/>
      <c r="D175" s="4"/>
      <c r="E175" s="4"/>
      <c r="F175" s="4"/>
      <c r="G175" s="4"/>
      <c r="H175" s="4"/>
      <c r="I175" s="4"/>
      <c r="J175" s="4"/>
      <c r="K175" s="4"/>
      <c r="L175" s="4"/>
      <c r="M175" s="4"/>
      <c r="N175" s="4"/>
    </row>
    <row r="176" spans="1:14">
      <c r="A176" s="4"/>
      <c r="B176" s="4"/>
      <c r="C176" s="4"/>
      <c r="D176" s="4"/>
      <c r="E176" s="4"/>
      <c r="F176" s="4"/>
      <c r="G176" s="4"/>
      <c r="H176" s="4"/>
      <c r="I176" s="4"/>
      <c r="J176" s="4"/>
      <c r="K176" s="4"/>
      <c r="L176" s="4"/>
      <c r="M176" s="4"/>
      <c r="N176" s="4"/>
    </row>
    <row r="177" spans="1:14">
      <c r="A177" s="4"/>
      <c r="B177" s="4"/>
      <c r="C177" s="4"/>
      <c r="D177" s="4"/>
      <c r="E177" s="4"/>
      <c r="F177" s="4"/>
      <c r="G177" s="4"/>
      <c r="H177" s="4"/>
      <c r="I177" s="4"/>
      <c r="J177" s="4"/>
      <c r="K177" s="4"/>
      <c r="L177" s="4"/>
      <c r="M177" s="4"/>
      <c r="N177" s="4"/>
    </row>
    <row r="178" spans="1:14">
      <c r="A178" s="4"/>
      <c r="B178" s="4"/>
      <c r="C178" s="4"/>
      <c r="D178" s="4"/>
      <c r="E178" s="4"/>
      <c r="F178" s="4"/>
      <c r="G178" s="4"/>
      <c r="H178" s="4"/>
      <c r="I178" s="4"/>
      <c r="J178" s="4"/>
      <c r="K178" s="4"/>
      <c r="L178" s="4"/>
      <c r="M178" s="4"/>
      <c r="N178" s="4"/>
    </row>
    <row r="179" spans="1:14">
      <c r="A179" s="4"/>
      <c r="B179" s="4"/>
      <c r="C179" s="4"/>
      <c r="D179" s="4"/>
      <c r="E179" s="4"/>
      <c r="F179" s="4"/>
      <c r="G179" s="4"/>
      <c r="H179" s="4"/>
      <c r="I179" s="4"/>
      <c r="J179" s="4"/>
      <c r="K179" s="4"/>
      <c r="L179" s="4"/>
      <c r="M179" s="4"/>
      <c r="N179" s="4"/>
    </row>
    <row r="180" ht="27.75" customHeight="1" spans="1:14">
      <c r="A180" s="4"/>
      <c r="B180" s="4"/>
      <c r="C180" s="4"/>
      <c r="D180" s="4"/>
      <c r="E180" s="4"/>
      <c r="F180" s="4"/>
      <c r="G180" s="4"/>
      <c r="H180" s="4"/>
      <c r="I180" s="4"/>
      <c r="J180" s="4"/>
      <c r="K180" s="4"/>
      <c r="L180" s="4"/>
      <c r="M180" s="4"/>
      <c r="N180" s="4"/>
    </row>
  </sheetData>
  <sheetProtection algorithmName="SHA-512" hashValue="z7f1xsIoMOAdnbuX6y/Y3X/lg6pSiMq3Vrf5GkoBrI7SImZosJL8aejJKd3lwpIvy4PeYTh0Y5vxLfBjIlrZ5g==" saltValue="U2kmFtXQAxIvVkTjhbsmPg==" spinCount="100000" sheet="1" objects="1" scenarios="1"/>
  <mergeCells count="58">
    <mergeCell ref="F3:K3"/>
    <mergeCell ref="F4:K4"/>
    <mergeCell ref="A5:N5"/>
    <mergeCell ref="I6:J6"/>
    <mergeCell ref="K6:M6"/>
    <mergeCell ref="A7:M7"/>
    <mergeCell ref="E8:I8"/>
    <mergeCell ref="L8:M8"/>
    <mergeCell ref="E9:I9"/>
    <mergeCell ref="E10:I10"/>
    <mergeCell ref="E11:I11"/>
    <mergeCell ref="K11:M11"/>
    <mergeCell ref="E12:I12"/>
    <mergeCell ref="K12:M12"/>
    <mergeCell ref="E13:I13"/>
    <mergeCell ref="K13:M13"/>
    <mergeCell ref="E14:I14"/>
    <mergeCell ref="K14:M14"/>
    <mergeCell ref="E15:I15"/>
    <mergeCell ref="K15:M15"/>
    <mergeCell ref="A17:M17"/>
    <mergeCell ref="C18:G18"/>
    <mergeCell ref="I18:M18"/>
    <mergeCell ref="L19:M19"/>
    <mergeCell ref="C20:G20"/>
    <mergeCell ref="A22:M22"/>
    <mergeCell ref="A23:M23"/>
    <mergeCell ref="C27:D27"/>
    <mergeCell ref="I27:M27"/>
    <mergeCell ref="J29:M29"/>
    <mergeCell ref="J30:M30"/>
    <mergeCell ref="J33:M33"/>
    <mergeCell ref="J34:M34"/>
    <mergeCell ref="A36:M36"/>
    <mergeCell ref="A41:M41"/>
    <mergeCell ref="A42:F42"/>
    <mergeCell ref="G42:M42"/>
    <mergeCell ref="G43:J43"/>
    <mergeCell ref="G44:J44"/>
    <mergeCell ref="G45:J45"/>
    <mergeCell ref="A47:I47"/>
    <mergeCell ref="J47:L47"/>
    <mergeCell ref="J48:L48"/>
    <mergeCell ref="J49:L49"/>
    <mergeCell ref="A50:I50"/>
    <mergeCell ref="A55:M55"/>
    <mergeCell ref="A56:M56"/>
    <mergeCell ref="A57:M57"/>
    <mergeCell ref="A58:M58"/>
    <mergeCell ref="A59:M59"/>
    <mergeCell ref="H25:H26"/>
    <mergeCell ref="N6:N59"/>
    <mergeCell ref="L2:N3"/>
    <mergeCell ref="L9:M10"/>
    <mergeCell ref="I25:M26"/>
    <mergeCell ref="A37:M39"/>
    <mergeCell ref="A52:M53"/>
    <mergeCell ref="A48:I49"/>
  </mergeCells>
  <pageMargins left="0" right="0" top="0" bottom="0" header="0" footer="0"/>
  <pageSetup paperSize="1" scale="75"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90033"/>
    <pageSetUpPr fitToPage="1"/>
  </sheetPr>
  <dimension ref="A1:N184"/>
  <sheetViews>
    <sheetView showGridLines="0" workbookViewId="0">
      <selection activeCell="K6" sqref="K6:M6"/>
    </sheetView>
  </sheetViews>
  <sheetFormatPr defaultColWidth="11" defaultRowHeight="15.2"/>
  <cols>
    <col min="1" max="4" width="9.28571428571429" style="165" customWidth="1"/>
    <col min="5" max="5" width="11" style="165" customWidth="1"/>
    <col min="6" max="8" width="11.4285714285714" style="165"/>
    <col min="9" max="9" width="22.5714285714286" style="165" customWidth="1"/>
    <col min="10" max="12" width="11.4285714285714" style="165"/>
    <col min="13" max="13" width="14.2857142857143" style="165" customWidth="1"/>
    <col min="14" max="14" width="7.71428571428571" style="165" customWidth="1"/>
    <col min="15" max="16384" width="11.4285714285714" style="165"/>
  </cols>
  <sheetData>
    <row r="1" ht="57.95" customHeight="1" spans="1:14">
      <c r="A1" s="170"/>
      <c r="B1" s="170"/>
      <c r="C1" s="170"/>
      <c r="D1" s="170"/>
      <c r="E1" s="171"/>
      <c r="F1" s="171"/>
      <c r="G1" s="171"/>
      <c r="H1" s="171"/>
      <c r="I1" s="171"/>
      <c r="J1" s="171"/>
      <c r="K1" s="171"/>
      <c r="L1" s="171"/>
      <c r="M1" s="171"/>
      <c r="N1" s="171"/>
    </row>
    <row r="2" ht="15" customHeight="1" spans="1:14">
      <c r="A2" s="169"/>
      <c r="B2" s="169"/>
      <c r="C2" s="169"/>
      <c r="D2" s="169"/>
      <c r="E2" s="169"/>
      <c r="F2" s="239"/>
      <c r="G2" s="240"/>
      <c r="H2" s="240"/>
      <c r="I2" s="240"/>
      <c r="J2" s="240"/>
      <c r="K2" s="240"/>
      <c r="L2" s="254"/>
      <c r="M2" s="254"/>
      <c r="N2" s="254"/>
    </row>
    <row r="3" ht="15" customHeight="1" spans="1:14">
      <c r="A3" s="169"/>
      <c r="B3" s="169"/>
      <c r="C3" s="169"/>
      <c r="D3" s="169"/>
      <c r="E3" s="172"/>
      <c r="F3" s="241" t="s">
        <v>243</v>
      </c>
      <c r="G3" s="241"/>
      <c r="H3" s="241"/>
      <c r="I3" s="241"/>
      <c r="J3" s="241"/>
      <c r="K3" s="241"/>
      <c r="L3" s="254"/>
      <c r="M3" s="254"/>
      <c r="N3" s="254"/>
    </row>
    <row r="4" ht="30" customHeight="1" spans="1:14">
      <c r="A4" s="169"/>
      <c r="B4" s="169"/>
      <c r="C4" s="169"/>
      <c r="D4" s="169"/>
      <c r="E4" s="169"/>
      <c r="F4" s="242" t="s">
        <v>16</v>
      </c>
      <c r="G4" s="242"/>
      <c r="H4" s="242"/>
      <c r="I4" s="242"/>
      <c r="J4" s="242"/>
      <c r="K4" s="242"/>
      <c r="L4" s="239"/>
      <c r="M4" s="255"/>
      <c r="N4" s="169"/>
    </row>
    <row r="5" ht="36.75" customHeight="1" spans="1:14">
      <c r="A5" s="173" t="s">
        <v>17</v>
      </c>
      <c r="B5" s="174"/>
      <c r="C5" s="174"/>
      <c r="D5" s="174"/>
      <c r="E5" s="174"/>
      <c r="F5" s="174"/>
      <c r="G5" s="174"/>
      <c r="H5" s="174"/>
      <c r="I5" s="174"/>
      <c r="J5" s="174"/>
      <c r="K5" s="174"/>
      <c r="L5" s="174"/>
      <c r="M5" s="174"/>
      <c r="N5" s="300"/>
    </row>
    <row r="6" ht="12.75" customHeight="1" spans="1:14">
      <c r="A6" s="175" t="s">
        <v>18</v>
      </c>
      <c r="B6" s="244" t="str">
        <f>+'DATOS MAESTROS'!B3</f>
        <v>GLASSTECH MEXICO 2025</v>
      </c>
      <c r="C6" s="743"/>
      <c r="D6" s="743"/>
      <c r="E6" s="743"/>
      <c r="F6" s="743"/>
      <c r="G6" s="743"/>
      <c r="H6" s="256"/>
      <c r="I6" s="244" t="s">
        <v>19</v>
      </c>
      <c r="J6" s="256"/>
      <c r="K6" s="257" t="str">
        <f>+'DATOS MAESTROS'!B4</f>
        <v>16 al 18 de julio 2025</v>
      </c>
      <c r="L6" s="258"/>
      <c r="M6" s="258"/>
      <c r="N6" s="806" t="s">
        <v>244</v>
      </c>
    </row>
    <row r="7" ht="17.55" spans="1:14">
      <c r="A7" s="178" t="s">
        <v>21</v>
      </c>
      <c r="B7" s="179"/>
      <c r="C7" s="179"/>
      <c r="D7" s="179"/>
      <c r="E7" s="179"/>
      <c r="F7" s="179"/>
      <c r="G7" s="179"/>
      <c r="H7" s="179"/>
      <c r="I7" s="179"/>
      <c r="J7" s="179"/>
      <c r="K7" s="179"/>
      <c r="L7" s="179"/>
      <c r="M7" s="179"/>
      <c r="N7" s="807"/>
    </row>
    <row r="8" ht="15.95" spans="1:14">
      <c r="A8" s="180" t="s">
        <v>22</v>
      </c>
      <c r="B8" s="744"/>
      <c r="C8" s="181"/>
      <c r="D8" s="181"/>
      <c r="E8" s="182"/>
      <c r="F8" s="182"/>
      <c r="G8" s="182"/>
      <c r="H8" s="182"/>
      <c r="I8" s="182"/>
      <c r="J8" s="186"/>
      <c r="K8" s="186"/>
      <c r="L8" s="259" t="s">
        <v>23</v>
      </c>
      <c r="M8" s="260"/>
      <c r="N8" s="807"/>
    </row>
    <row r="9" spans="1:14">
      <c r="A9" s="183" t="s">
        <v>24</v>
      </c>
      <c r="B9" s="247"/>
      <c r="C9" s="184"/>
      <c r="D9" s="184"/>
      <c r="E9" s="185"/>
      <c r="F9" s="185"/>
      <c r="G9" s="185"/>
      <c r="H9" s="185"/>
      <c r="I9" s="185"/>
      <c r="J9" s="186"/>
      <c r="K9" s="186"/>
      <c r="L9" s="261"/>
      <c r="M9" s="262"/>
      <c r="N9" s="807"/>
    </row>
    <row r="10" ht="15.95" spans="1:14">
      <c r="A10" s="183" t="s">
        <v>25</v>
      </c>
      <c r="B10" s="247"/>
      <c r="C10" s="184"/>
      <c r="D10" s="184"/>
      <c r="E10" s="185"/>
      <c r="F10" s="185"/>
      <c r="G10" s="185"/>
      <c r="H10" s="185"/>
      <c r="I10" s="185"/>
      <c r="J10" s="186"/>
      <c r="K10" s="186"/>
      <c r="L10" s="263"/>
      <c r="M10" s="264"/>
      <c r="N10" s="807"/>
    </row>
    <row r="11" spans="1:14">
      <c r="A11" s="183" t="s">
        <v>26</v>
      </c>
      <c r="B11" s="247"/>
      <c r="C11" s="184"/>
      <c r="D11" s="184"/>
      <c r="E11" s="185"/>
      <c r="F11" s="185"/>
      <c r="G11" s="185"/>
      <c r="H11" s="185"/>
      <c r="I11" s="185"/>
      <c r="J11" s="265" t="s">
        <v>27</v>
      </c>
      <c r="K11" s="266"/>
      <c r="L11" s="266"/>
      <c r="M11" s="266"/>
      <c r="N11" s="807"/>
    </row>
    <row r="12" spans="1:14">
      <c r="A12" s="183" t="s">
        <v>28</v>
      </c>
      <c r="B12" s="247"/>
      <c r="C12" s="184"/>
      <c r="D12" s="184"/>
      <c r="E12" s="185"/>
      <c r="F12" s="185"/>
      <c r="G12" s="185"/>
      <c r="H12" s="185"/>
      <c r="I12" s="185"/>
      <c r="J12" s="265" t="s">
        <v>29</v>
      </c>
      <c r="K12" s="266"/>
      <c r="L12" s="266"/>
      <c r="M12" s="266"/>
      <c r="N12" s="807"/>
    </row>
    <row r="13" spans="1:14">
      <c r="A13" s="183" t="s">
        <v>30</v>
      </c>
      <c r="B13" s="247"/>
      <c r="C13" s="184"/>
      <c r="D13" s="184"/>
      <c r="E13" s="185"/>
      <c r="F13" s="185"/>
      <c r="G13" s="185"/>
      <c r="H13" s="185"/>
      <c r="I13" s="185"/>
      <c r="J13" s="265" t="s">
        <v>31</v>
      </c>
      <c r="K13" s="266"/>
      <c r="L13" s="266"/>
      <c r="M13" s="266"/>
      <c r="N13" s="807"/>
    </row>
    <row r="14" spans="1:14">
      <c r="A14" s="183" t="s">
        <v>32</v>
      </c>
      <c r="B14" s="247"/>
      <c r="C14" s="184"/>
      <c r="D14" s="184"/>
      <c r="E14" s="185"/>
      <c r="F14" s="185"/>
      <c r="G14" s="185"/>
      <c r="H14" s="185"/>
      <c r="I14" s="185"/>
      <c r="J14" s="265" t="s">
        <v>33</v>
      </c>
      <c r="K14" s="266"/>
      <c r="L14" s="266"/>
      <c r="M14" s="266"/>
      <c r="N14" s="807"/>
    </row>
    <row r="15" spans="1:14">
      <c r="A15" s="435" t="s">
        <v>34</v>
      </c>
      <c r="B15" s="745"/>
      <c r="C15" s="282"/>
      <c r="D15" s="282"/>
      <c r="E15" s="436"/>
      <c r="F15" s="436"/>
      <c r="G15" s="436"/>
      <c r="H15" s="436"/>
      <c r="I15" s="436"/>
      <c r="J15" s="459" t="s">
        <v>35</v>
      </c>
      <c r="K15" s="459"/>
      <c r="L15" s="459"/>
      <c r="M15" s="459"/>
      <c r="N15" s="807"/>
    </row>
    <row r="16" spans="1:14">
      <c r="A16" s="204"/>
      <c r="B16" s="184"/>
      <c r="C16" s="184"/>
      <c r="D16" s="184"/>
      <c r="E16" s="186"/>
      <c r="F16" s="186"/>
      <c r="G16" s="186"/>
      <c r="H16" s="186"/>
      <c r="I16" s="186"/>
      <c r="J16" s="184"/>
      <c r="K16" s="184"/>
      <c r="L16" s="184"/>
      <c r="M16" s="186"/>
      <c r="N16" s="807"/>
    </row>
    <row r="17" ht="15" customHeight="1" spans="1:14">
      <c r="A17" s="187" t="s">
        <v>36</v>
      </c>
      <c r="B17" s="188"/>
      <c r="C17" s="188"/>
      <c r="D17" s="188"/>
      <c r="E17" s="188"/>
      <c r="F17" s="188"/>
      <c r="G17" s="188"/>
      <c r="H17" s="188"/>
      <c r="I17" s="188"/>
      <c r="J17" s="188"/>
      <c r="K17" s="188"/>
      <c r="L17" s="188"/>
      <c r="M17" s="188"/>
      <c r="N17" s="807"/>
    </row>
    <row r="18" ht="12.75" customHeight="1" spans="1:14">
      <c r="A18" s="192" t="s">
        <v>38</v>
      </c>
      <c r="B18" s="202"/>
      <c r="C18" s="193" t="s">
        <v>39</v>
      </c>
      <c r="D18" s="193"/>
      <c r="E18" s="193"/>
      <c r="F18" s="193"/>
      <c r="G18" s="193"/>
      <c r="H18" s="198" t="s">
        <v>49</v>
      </c>
      <c r="I18" s="193" t="s">
        <v>245</v>
      </c>
      <c r="J18" s="193"/>
      <c r="K18" s="193"/>
      <c r="L18" s="193"/>
      <c r="M18" s="272"/>
      <c r="N18" s="807"/>
    </row>
    <row r="19" spans="1:14">
      <c r="A19" s="204"/>
      <c r="B19" s="184"/>
      <c r="C19" s="248" t="s">
        <v>41</v>
      </c>
      <c r="D19" s="186"/>
      <c r="E19" s="186">
        <f>+'DATOS MAESTROS'!B7</f>
        <v>1010071218</v>
      </c>
      <c r="F19" s="186"/>
      <c r="G19" s="245"/>
      <c r="H19" s="248" t="s">
        <v>42</v>
      </c>
      <c r="I19" s="186" t="s">
        <v>43</v>
      </c>
      <c r="J19" s="248"/>
      <c r="K19" s="248"/>
      <c r="L19" s="273"/>
      <c r="M19" s="274"/>
      <c r="N19" s="807"/>
    </row>
    <row r="20" spans="1:14">
      <c r="A20" s="192" t="s">
        <v>246</v>
      </c>
      <c r="B20" s="202"/>
      <c r="C20" s="194" t="s">
        <v>45</v>
      </c>
      <c r="D20" s="194"/>
      <c r="E20" s="195"/>
      <c r="F20" s="195"/>
      <c r="G20" s="195"/>
      <c r="H20" s="248" t="s">
        <v>46</v>
      </c>
      <c r="I20" s="186"/>
      <c r="J20" s="787">
        <f>+'DATOS MAESTROS'!B6</f>
        <v>45847</v>
      </c>
      <c r="K20" s="788"/>
      <c r="L20" s="276"/>
      <c r="M20" s="186"/>
      <c r="N20" s="807"/>
    </row>
    <row r="21" spans="1:14">
      <c r="A21" s="196"/>
      <c r="B21" s="202"/>
      <c r="C21" s="197"/>
      <c r="D21" s="197"/>
      <c r="E21" s="198"/>
      <c r="F21" s="198"/>
      <c r="G21" s="198"/>
      <c r="H21" s="186"/>
      <c r="I21" s="186"/>
      <c r="J21" s="186"/>
      <c r="K21" s="276"/>
      <c r="L21" s="276"/>
      <c r="M21" s="186"/>
      <c r="N21" s="807"/>
    </row>
    <row r="22" ht="16.8" spans="1:14">
      <c r="A22" s="187" t="s">
        <v>47</v>
      </c>
      <c r="B22" s="188"/>
      <c r="C22" s="188"/>
      <c r="D22" s="188"/>
      <c r="E22" s="188"/>
      <c r="F22" s="188"/>
      <c r="G22" s="188"/>
      <c r="H22" s="188"/>
      <c r="I22" s="188"/>
      <c r="J22" s="188"/>
      <c r="K22" s="188"/>
      <c r="L22" s="188"/>
      <c r="M22" s="188"/>
      <c r="N22" s="807"/>
    </row>
    <row r="23" ht="16.8" spans="1:14">
      <c r="A23" s="187" t="s">
        <v>48</v>
      </c>
      <c r="B23" s="188"/>
      <c r="C23" s="188"/>
      <c r="D23" s="188"/>
      <c r="E23" s="188"/>
      <c r="F23" s="188"/>
      <c r="G23" s="188"/>
      <c r="H23" s="188"/>
      <c r="I23" s="188"/>
      <c r="J23" s="188"/>
      <c r="K23" s="188"/>
      <c r="L23" s="188"/>
      <c r="M23" s="188"/>
      <c r="N23" s="807"/>
    </row>
    <row r="24" ht="15.95" spans="1:14">
      <c r="A24" s="196" t="s">
        <v>49</v>
      </c>
      <c r="B24" s="202"/>
      <c r="C24" s="186" t="s">
        <v>50</v>
      </c>
      <c r="D24" s="186"/>
      <c r="E24" s="186"/>
      <c r="F24" s="186"/>
      <c r="G24" s="186"/>
      <c r="H24" s="186"/>
      <c r="I24" s="247"/>
      <c r="J24" s="247"/>
      <c r="K24" s="186"/>
      <c r="L24" s="186"/>
      <c r="M24" s="186"/>
      <c r="N24" s="807"/>
    </row>
    <row r="25" spans="1:14">
      <c r="A25" s="201"/>
      <c r="B25" s="746"/>
      <c r="C25" s="202"/>
      <c r="D25" s="202"/>
      <c r="E25" s="203"/>
      <c r="F25" s="203"/>
      <c r="G25" s="184"/>
      <c r="H25" s="249" t="s">
        <v>51</v>
      </c>
      <c r="I25" s="250"/>
      <c r="J25" s="277"/>
      <c r="K25" s="277"/>
      <c r="L25" s="277"/>
      <c r="M25" s="277"/>
      <c r="N25" s="807"/>
    </row>
    <row r="26" ht="15.95" spans="1:14">
      <c r="A26" s="204"/>
      <c r="B26" s="184"/>
      <c r="C26" s="184"/>
      <c r="D26" s="184"/>
      <c r="E26" s="186"/>
      <c r="F26" s="186"/>
      <c r="G26" s="186"/>
      <c r="H26" s="249"/>
      <c r="I26" s="251"/>
      <c r="J26" s="278"/>
      <c r="K26" s="278"/>
      <c r="L26" s="278"/>
      <c r="M26" s="278"/>
      <c r="N26" s="807"/>
    </row>
    <row r="27" ht="12.75" customHeight="1" spans="1:14">
      <c r="A27" s="204"/>
      <c r="B27" s="184"/>
      <c r="C27" s="205" t="s">
        <v>52</v>
      </c>
      <c r="D27" s="205"/>
      <c r="E27" s="186"/>
      <c r="F27" s="186"/>
      <c r="G27" s="186"/>
      <c r="H27" s="186"/>
      <c r="I27" s="252" t="s">
        <v>53</v>
      </c>
      <c r="J27" s="252"/>
      <c r="K27" s="252"/>
      <c r="L27" s="252"/>
      <c r="M27" s="252"/>
      <c r="N27" s="807"/>
    </row>
    <row r="28" ht="12.75" customHeight="1" spans="1:14">
      <c r="A28" s="204"/>
      <c r="B28" s="184"/>
      <c r="C28" s="206" t="s">
        <v>54</v>
      </c>
      <c r="D28" s="207"/>
      <c r="F28" s="209" t="s">
        <v>55</v>
      </c>
      <c r="G28" s="253"/>
      <c r="H28" s="186"/>
      <c r="I28" s="252"/>
      <c r="J28" s="252"/>
      <c r="K28" s="252"/>
      <c r="L28" s="252"/>
      <c r="M28" s="252"/>
      <c r="N28" s="807"/>
    </row>
    <row r="29" spans="1:14">
      <c r="A29" s="208"/>
      <c r="C29" s="209" t="s">
        <v>56</v>
      </c>
      <c r="D29" s="207"/>
      <c r="F29" s="209"/>
      <c r="G29" s="209"/>
      <c r="H29" s="247"/>
      <c r="I29" s="247"/>
      <c r="J29" s="279"/>
      <c r="K29" s="279"/>
      <c r="L29" s="279"/>
      <c r="M29" s="279"/>
      <c r="N29" s="807"/>
    </row>
    <row r="30" ht="15.95" spans="1:14">
      <c r="A30" s="208"/>
      <c r="C30" s="210" t="s">
        <v>57</v>
      </c>
      <c r="D30" s="207"/>
      <c r="F30" s="209" t="s">
        <v>58</v>
      </c>
      <c r="G30" s="253"/>
      <c r="H30" s="186"/>
      <c r="I30" s="186"/>
      <c r="J30" s="280" t="s">
        <v>59</v>
      </c>
      <c r="K30" s="280"/>
      <c r="L30" s="280"/>
      <c r="M30" s="280"/>
      <c r="N30" s="807"/>
    </row>
    <row r="31" spans="1:14">
      <c r="A31" s="208"/>
      <c r="H31" s="186"/>
      <c r="I31" s="186"/>
      <c r="J31" s="281"/>
      <c r="K31" s="281"/>
      <c r="L31" s="281"/>
      <c r="M31" s="281"/>
      <c r="N31" s="807"/>
    </row>
    <row r="32" spans="1:14">
      <c r="A32" s="208"/>
      <c r="C32" s="209"/>
      <c r="D32" s="184"/>
      <c r="F32" s="209"/>
      <c r="G32" s="209"/>
      <c r="H32" s="186"/>
      <c r="I32" s="186"/>
      <c r="J32" s="281"/>
      <c r="K32" s="281"/>
      <c r="L32" s="281"/>
      <c r="M32" s="281"/>
      <c r="N32" s="807"/>
    </row>
    <row r="33" spans="1:14">
      <c r="A33" s="208"/>
      <c r="D33" s="184"/>
      <c r="H33" s="247"/>
      <c r="I33" s="247"/>
      <c r="J33" s="282"/>
      <c r="K33" s="282"/>
      <c r="L33" s="282"/>
      <c r="M33" s="282"/>
      <c r="N33" s="807"/>
    </row>
    <row r="34" spans="1:14">
      <c r="A34" s="211"/>
      <c r="B34" s="209"/>
      <c r="C34" s="184"/>
      <c r="D34" s="184"/>
      <c r="E34" s="168"/>
      <c r="F34" s="168"/>
      <c r="G34" s="168"/>
      <c r="H34" s="168"/>
      <c r="I34" s="168"/>
      <c r="J34" s="283" t="s">
        <v>60</v>
      </c>
      <c r="K34" s="280"/>
      <c r="L34" s="280"/>
      <c r="M34" s="280"/>
      <c r="N34" s="807"/>
    </row>
    <row r="35" spans="1:14">
      <c r="A35" s="212" t="s">
        <v>61</v>
      </c>
      <c r="B35" s="747"/>
      <c r="C35" s="194"/>
      <c r="D35" s="194"/>
      <c r="E35" s="195"/>
      <c r="F35" s="195"/>
      <c r="G35" s="195"/>
      <c r="H35" s="195"/>
      <c r="I35" s="195"/>
      <c r="J35" s="195"/>
      <c r="K35" s="195"/>
      <c r="L35" s="195"/>
      <c r="M35" s="195"/>
      <c r="N35" s="807"/>
    </row>
    <row r="36" ht="16.8" spans="1:14">
      <c r="A36" s="213" t="s">
        <v>62</v>
      </c>
      <c r="B36" s="748"/>
      <c r="C36" s="214"/>
      <c r="D36" s="214"/>
      <c r="E36" s="214"/>
      <c r="F36" s="214"/>
      <c r="G36" s="214"/>
      <c r="H36" s="214"/>
      <c r="I36" s="214"/>
      <c r="J36" s="214"/>
      <c r="K36" s="214"/>
      <c r="L36" s="214"/>
      <c r="M36" s="284"/>
      <c r="N36" s="807"/>
    </row>
    <row r="37" ht="24" customHeight="1" spans="1:14">
      <c r="A37" s="215" t="s">
        <v>230</v>
      </c>
      <c r="B37" s="216"/>
      <c r="C37" s="216"/>
      <c r="D37" s="216"/>
      <c r="E37" s="216"/>
      <c r="F37" s="216"/>
      <c r="G37" s="216"/>
      <c r="H37" s="216"/>
      <c r="I37" s="216"/>
      <c r="J37" s="216"/>
      <c r="K37" s="216"/>
      <c r="L37" s="216"/>
      <c r="M37" s="216"/>
      <c r="N37" s="807"/>
    </row>
    <row r="38" ht="19.5" customHeight="1" spans="1:14">
      <c r="A38" s="217"/>
      <c r="B38" s="218"/>
      <c r="C38" s="218"/>
      <c r="D38" s="218"/>
      <c r="E38" s="218"/>
      <c r="F38" s="218"/>
      <c r="G38" s="218"/>
      <c r="H38" s="218"/>
      <c r="I38" s="218"/>
      <c r="J38" s="218"/>
      <c r="K38" s="218"/>
      <c r="L38" s="218"/>
      <c r="M38" s="218"/>
      <c r="N38" s="807"/>
    </row>
    <row r="39" ht="18.75" customHeight="1" spans="1:14">
      <c r="A39" s="219"/>
      <c r="B39" s="220"/>
      <c r="C39" s="220"/>
      <c r="D39" s="220"/>
      <c r="E39" s="220"/>
      <c r="F39" s="220"/>
      <c r="G39" s="220"/>
      <c r="H39" s="220"/>
      <c r="I39" s="220"/>
      <c r="J39" s="220"/>
      <c r="K39" s="220"/>
      <c r="L39" s="220"/>
      <c r="M39" s="220"/>
      <c r="N39" s="807"/>
    </row>
    <row r="40" spans="1:14">
      <c r="A40" s="749"/>
      <c r="B40" s="167"/>
      <c r="C40" s="239"/>
      <c r="D40" s="239"/>
      <c r="E40" s="239"/>
      <c r="F40" s="239"/>
      <c r="G40" s="239"/>
      <c r="H40" s="239"/>
      <c r="I40" s="239"/>
      <c r="J40" s="239"/>
      <c r="K40" s="239"/>
      <c r="L40" s="239"/>
      <c r="M40" s="239"/>
      <c r="N40" s="807"/>
    </row>
    <row r="41" ht="20.4" spans="1:14">
      <c r="A41" s="750" t="s">
        <v>247</v>
      </c>
      <c r="B41" s="751"/>
      <c r="C41" s="751"/>
      <c r="D41" s="751"/>
      <c r="E41" s="777"/>
      <c r="F41" s="777"/>
      <c r="G41" s="777"/>
      <c r="H41" s="777"/>
      <c r="I41" s="777"/>
      <c r="J41" s="777"/>
      <c r="K41" s="777"/>
      <c r="L41" s="777"/>
      <c r="M41" s="777"/>
      <c r="N41" s="807"/>
    </row>
    <row r="42" ht="21.75" customHeight="1" spans="1:14">
      <c r="A42" s="752" t="s">
        <v>66</v>
      </c>
      <c r="B42" s="753"/>
      <c r="C42" s="753"/>
      <c r="D42" s="753"/>
      <c r="E42" s="753"/>
      <c r="F42" s="778"/>
      <c r="G42" s="779" t="s">
        <v>232</v>
      </c>
      <c r="H42" s="753"/>
      <c r="I42" s="753"/>
      <c r="J42" s="753"/>
      <c r="K42" s="753"/>
      <c r="L42" s="753"/>
      <c r="M42" s="753"/>
      <c r="N42" s="807"/>
    </row>
    <row r="43" ht="41" spans="1:14">
      <c r="A43" s="754" t="str">
        <f>+'DATOS MAESTROS'!B8</f>
        <v>N/A</v>
      </c>
      <c r="B43" s="755" t="str">
        <f>+'DATOS MAESTROS'!B9</f>
        <v>N/A</v>
      </c>
      <c r="C43" s="756">
        <f>+'DATOS MAESTROS'!B10</f>
        <v>45854</v>
      </c>
      <c r="D43" s="756">
        <f>+'DATOS MAESTROS'!B11</f>
        <v>45855</v>
      </c>
      <c r="E43" s="756">
        <f>+'DATOS MAESTROS'!B12</f>
        <v>45856</v>
      </c>
      <c r="F43" s="780" t="s">
        <v>68</v>
      </c>
      <c r="G43" s="781" t="s">
        <v>248</v>
      </c>
      <c r="H43" s="782"/>
      <c r="I43" s="782"/>
      <c r="J43" s="789"/>
      <c r="K43" s="780" t="s">
        <v>234</v>
      </c>
      <c r="L43" s="790" t="s">
        <v>71</v>
      </c>
      <c r="M43" s="808" t="s">
        <v>72</v>
      </c>
      <c r="N43" s="807"/>
    </row>
    <row r="44" ht="34.5" customHeight="1" spans="1:14">
      <c r="A44" s="757"/>
      <c r="B44" s="758"/>
      <c r="C44" s="759"/>
      <c r="D44" s="759"/>
      <c r="E44" s="783"/>
      <c r="F44" s="784">
        <f>SUM(A44:E44)</f>
        <v>0</v>
      </c>
      <c r="G44" s="785" t="s">
        <v>249</v>
      </c>
      <c r="H44" s="786"/>
      <c r="I44" s="786"/>
      <c r="J44" s="791"/>
      <c r="K44" s="792" t="s">
        <v>250</v>
      </c>
      <c r="L44" s="793">
        <v>120</v>
      </c>
      <c r="M44" s="809">
        <f>+F44*L44</f>
        <v>0</v>
      </c>
      <c r="N44" s="807"/>
    </row>
    <row r="45" ht="12.75" customHeight="1" spans="1:14">
      <c r="A45" s="760" t="s">
        <v>251</v>
      </c>
      <c r="B45" s="761"/>
      <c r="C45" s="762"/>
      <c r="D45" s="762"/>
      <c r="E45" s="762"/>
      <c r="F45" s="762"/>
      <c r="G45" s="762"/>
      <c r="H45" s="762"/>
      <c r="I45" s="794"/>
      <c r="J45" s="795" t="s">
        <v>193</v>
      </c>
      <c r="K45" s="796"/>
      <c r="L45" s="797"/>
      <c r="M45" s="810">
        <f>+M44</f>
        <v>0</v>
      </c>
      <c r="N45" s="807"/>
    </row>
    <row r="46" ht="12.75" customHeight="1" spans="1:14">
      <c r="A46" s="763" t="s">
        <v>187</v>
      </c>
      <c r="B46" s="764"/>
      <c r="C46" s="764"/>
      <c r="D46" s="764"/>
      <c r="E46" s="764"/>
      <c r="F46" s="764"/>
      <c r="G46" s="764"/>
      <c r="H46" s="764"/>
      <c r="I46" s="798"/>
      <c r="J46" s="799" t="s">
        <v>252</v>
      </c>
      <c r="K46" s="800"/>
      <c r="L46" s="801"/>
      <c r="M46" s="811">
        <f>+M45*15%</f>
        <v>0</v>
      </c>
      <c r="N46" s="807"/>
    </row>
    <row r="47" ht="12.75" customHeight="1" spans="1:14">
      <c r="A47" s="765" t="s">
        <v>238</v>
      </c>
      <c r="B47" s="766"/>
      <c r="C47" s="766"/>
      <c r="D47" s="766"/>
      <c r="E47" s="766"/>
      <c r="F47" s="766"/>
      <c r="G47" s="766"/>
      <c r="H47" s="766"/>
      <c r="I47" s="802"/>
      <c r="J47" s="799" t="s">
        <v>195</v>
      </c>
      <c r="K47" s="800"/>
      <c r="L47" s="801"/>
      <c r="M47" s="812">
        <f>+M45*16%</f>
        <v>0</v>
      </c>
      <c r="N47" s="807"/>
    </row>
    <row r="48" ht="13.5" customHeight="1" spans="1:14">
      <c r="A48" s="767"/>
      <c r="B48" s="768"/>
      <c r="C48" s="768"/>
      <c r="D48" s="768"/>
      <c r="E48" s="768"/>
      <c r="F48" s="768"/>
      <c r="G48" s="768"/>
      <c r="H48" s="768"/>
      <c r="I48" s="768"/>
      <c r="J48" s="803" t="s">
        <v>196</v>
      </c>
      <c r="K48" s="804"/>
      <c r="L48" s="805"/>
      <c r="M48" s="813">
        <f>+M45+M46+M47</f>
        <v>0</v>
      </c>
      <c r="N48" s="807"/>
    </row>
    <row r="49" spans="1:14">
      <c r="A49" s="769"/>
      <c r="B49" s="770"/>
      <c r="C49" s="771"/>
      <c r="D49" s="771"/>
      <c r="E49" s="771"/>
      <c r="F49" s="771"/>
      <c r="G49" s="771"/>
      <c r="H49" s="771"/>
      <c r="I49" s="771"/>
      <c r="J49" s="771"/>
      <c r="K49" s="771"/>
      <c r="L49" s="771"/>
      <c r="M49" s="771"/>
      <c r="N49" s="807"/>
    </row>
    <row r="50" ht="12.75" customHeight="1" spans="1:14">
      <c r="A50" s="772" t="s">
        <v>253</v>
      </c>
      <c r="B50" s="773"/>
      <c r="C50" s="773"/>
      <c r="D50" s="773"/>
      <c r="E50" s="773"/>
      <c r="F50" s="773"/>
      <c r="G50" s="773"/>
      <c r="H50" s="773"/>
      <c r="I50" s="773"/>
      <c r="J50" s="773"/>
      <c r="K50" s="773"/>
      <c r="L50" s="773"/>
      <c r="M50" s="814"/>
      <c r="N50" s="807"/>
    </row>
    <row r="51" ht="12.75" customHeight="1" spans="1:14">
      <c r="A51" s="772"/>
      <c r="B51" s="773"/>
      <c r="C51" s="773"/>
      <c r="D51" s="773"/>
      <c r="E51" s="773"/>
      <c r="F51" s="773"/>
      <c r="G51" s="773"/>
      <c r="H51" s="773"/>
      <c r="I51" s="773"/>
      <c r="J51" s="773"/>
      <c r="K51" s="773"/>
      <c r="L51" s="773"/>
      <c r="M51" s="814"/>
      <c r="N51" s="807"/>
    </row>
    <row r="52" ht="12.75" customHeight="1" spans="1:14">
      <c r="A52" s="774" t="s">
        <v>254</v>
      </c>
      <c r="B52" s="774"/>
      <c r="C52" s="774"/>
      <c r="D52" s="775"/>
      <c r="E52" s="775"/>
      <c r="F52" s="775"/>
      <c r="G52" s="775"/>
      <c r="H52" s="775"/>
      <c r="I52" s="775"/>
      <c r="J52" s="775"/>
      <c r="K52" s="775"/>
      <c r="L52" s="775"/>
      <c r="M52" s="815"/>
      <c r="N52" s="807"/>
    </row>
    <row r="53" ht="12.75" customHeight="1" spans="1:14">
      <c r="A53" s="776"/>
      <c r="B53" s="775"/>
      <c r="C53" s="775"/>
      <c r="D53" s="775"/>
      <c r="E53" s="775"/>
      <c r="F53" s="775"/>
      <c r="G53" s="775"/>
      <c r="H53" s="775"/>
      <c r="I53" s="775"/>
      <c r="J53" s="775"/>
      <c r="K53" s="775"/>
      <c r="L53" s="775"/>
      <c r="M53" s="815"/>
      <c r="N53" s="807"/>
    </row>
    <row r="54" ht="12.75" customHeight="1" spans="1:14">
      <c r="A54" s="776"/>
      <c r="B54" s="775"/>
      <c r="C54" s="775"/>
      <c r="D54" s="775"/>
      <c r="E54" s="775"/>
      <c r="F54" s="775"/>
      <c r="G54" s="775"/>
      <c r="H54" s="775"/>
      <c r="I54" s="775"/>
      <c r="J54" s="775"/>
      <c r="K54" s="775"/>
      <c r="L54" s="775"/>
      <c r="M54" s="815"/>
      <c r="N54" s="807"/>
    </row>
    <row r="55" ht="12.75" customHeight="1" spans="1:14">
      <c r="A55" s="776"/>
      <c r="B55" s="775"/>
      <c r="C55" s="775"/>
      <c r="D55" s="775"/>
      <c r="E55" s="775"/>
      <c r="F55" s="775"/>
      <c r="G55" s="775"/>
      <c r="H55" s="775"/>
      <c r="I55" s="775"/>
      <c r="J55" s="775"/>
      <c r="K55" s="775"/>
      <c r="L55" s="775"/>
      <c r="M55" s="815"/>
      <c r="N55" s="807"/>
    </row>
    <row r="56" s="169" customFormat="1" ht="15.75" customHeight="1" spans="1:14">
      <c r="A56" s="312"/>
      <c r="B56" s="313"/>
      <c r="C56" s="313"/>
      <c r="D56" s="313"/>
      <c r="E56" s="313"/>
      <c r="F56" s="313"/>
      <c r="G56" s="313"/>
      <c r="H56" s="313"/>
      <c r="I56" s="313"/>
      <c r="J56" s="313"/>
      <c r="K56" s="313"/>
      <c r="L56" s="313"/>
      <c r="M56" s="348"/>
      <c r="N56" s="807"/>
    </row>
    <row r="57" spans="1:14">
      <c r="A57" s="478"/>
      <c r="B57" s="479"/>
      <c r="C57" s="479"/>
      <c r="D57" s="479"/>
      <c r="E57" s="479"/>
      <c r="F57" s="479"/>
      <c r="G57" s="479"/>
      <c r="H57" s="479"/>
      <c r="I57" s="479"/>
      <c r="J57" s="479"/>
      <c r="K57" s="479"/>
      <c r="L57" s="479"/>
      <c r="M57" s="489"/>
      <c r="N57" s="807"/>
    </row>
    <row r="58" s="169" customFormat="1" ht="15.75" customHeight="1" spans="1:14">
      <c r="A58" s="312" t="s">
        <v>242</v>
      </c>
      <c r="B58" s="313"/>
      <c r="C58" s="313"/>
      <c r="D58" s="313"/>
      <c r="E58" s="313"/>
      <c r="F58" s="313"/>
      <c r="G58" s="313"/>
      <c r="H58" s="313"/>
      <c r="I58" s="313"/>
      <c r="J58" s="313"/>
      <c r="K58" s="313"/>
      <c r="L58" s="313"/>
      <c r="M58" s="348"/>
      <c r="N58" s="807"/>
    </row>
    <row r="59" s="169" customFormat="1" ht="35.25" customHeight="1" spans="1:14">
      <c r="A59" s="316" t="s">
        <v>224</v>
      </c>
      <c r="B59" s="317"/>
      <c r="C59" s="317"/>
      <c r="D59" s="317"/>
      <c r="E59" s="317"/>
      <c r="F59" s="317"/>
      <c r="G59" s="317"/>
      <c r="H59" s="317"/>
      <c r="I59" s="317"/>
      <c r="J59" s="317"/>
      <c r="K59" s="317"/>
      <c r="L59" s="317"/>
      <c r="M59" s="317"/>
      <c r="N59" s="807"/>
    </row>
    <row r="60" s="169" customFormat="1" ht="24.75" customHeight="1" spans="1:14">
      <c r="A60" s="482" t="s">
        <v>225</v>
      </c>
      <c r="B60" s="482"/>
      <c r="C60" s="482"/>
      <c r="D60" s="482"/>
      <c r="E60" s="482"/>
      <c r="F60" s="482"/>
      <c r="G60" s="482"/>
      <c r="H60" s="482"/>
      <c r="I60" s="482"/>
      <c r="J60" s="482"/>
      <c r="K60" s="482"/>
      <c r="L60" s="482"/>
      <c r="M60" s="482"/>
      <c r="N60" s="807"/>
    </row>
    <row r="61" s="169" customFormat="1" ht="18.35" spans="1:14">
      <c r="A61" s="320" t="s">
        <v>226</v>
      </c>
      <c r="B61" s="321"/>
      <c r="C61" s="321"/>
      <c r="D61" s="321"/>
      <c r="E61" s="321"/>
      <c r="F61" s="321"/>
      <c r="G61" s="321"/>
      <c r="H61" s="321"/>
      <c r="I61" s="321"/>
      <c r="J61" s="321"/>
      <c r="K61" s="321"/>
      <c r="L61" s="321"/>
      <c r="M61" s="321"/>
      <c r="N61" s="816"/>
    </row>
    <row r="179" ht="29.25" customHeight="1" spans="1:14">
      <c r="A179" s="169"/>
      <c r="B179" s="169"/>
      <c r="C179" s="169"/>
      <c r="D179" s="169"/>
      <c r="E179" s="169"/>
      <c r="F179" s="169"/>
      <c r="G179" s="169"/>
      <c r="H179" s="169"/>
      <c r="I179" s="169"/>
      <c r="J179" s="169"/>
      <c r="K179" s="169"/>
      <c r="L179" s="169"/>
      <c r="M179" s="169"/>
      <c r="N179" s="169"/>
    </row>
    <row r="180" spans="1:14">
      <c r="A180" s="169"/>
      <c r="B180" s="169"/>
      <c r="C180" s="169"/>
      <c r="D180" s="169"/>
      <c r="E180" s="169"/>
      <c r="F180" s="169"/>
      <c r="G180" s="169"/>
      <c r="H180" s="169"/>
      <c r="I180" s="169"/>
      <c r="J180" s="169"/>
      <c r="K180" s="169"/>
      <c r="L180" s="169"/>
      <c r="M180" s="169"/>
      <c r="N180" s="169"/>
    </row>
    <row r="181" spans="1:14">
      <c r="A181" s="169"/>
      <c r="B181" s="169"/>
      <c r="C181" s="169"/>
      <c r="D181" s="169"/>
      <c r="E181" s="169"/>
      <c r="F181" s="169"/>
      <c r="G181" s="169"/>
      <c r="H181" s="169"/>
      <c r="I181" s="169"/>
      <c r="J181" s="169"/>
      <c r="K181" s="169"/>
      <c r="L181" s="169"/>
      <c r="M181" s="169"/>
      <c r="N181" s="169"/>
    </row>
    <row r="182" spans="1:14">
      <c r="A182" s="169"/>
      <c r="B182" s="169"/>
      <c r="C182" s="169"/>
      <c r="D182" s="169"/>
      <c r="E182" s="169"/>
      <c r="F182" s="169"/>
      <c r="G182" s="169"/>
      <c r="H182" s="169"/>
      <c r="I182" s="169"/>
      <c r="J182" s="169"/>
      <c r="K182" s="169"/>
      <c r="L182" s="169"/>
      <c r="M182" s="169"/>
      <c r="N182" s="169"/>
    </row>
    <row r="183" spans="1:14">
      <c r="A183" s="169"/>
      <c r="B183" s="169"/>
      <c r="C183" s="169"/>
      <c r="D183" s="169"/>
      <c r="E183" s="169"/>
      <c r="F183" s="169"/>
      <c r="G183" s="169"/>
      <c r="H183" s="169"/>
      <c r="I183" s="169"/>
      <c r="J183" s="169"/>
      <c r="K183" s="169"/>
      <c r="L183" s="169"/>
      <c r="M183" s="169"/>
      <c r="N183" s="169"/>
    </row>
    <row r="184" ht="27.75" customHeight="1" spans="1:14">
      <c r="A184" s="169"/>
      <c r="B184" s="169"/>
      <c r="C184" s="169"/>
      <c r="D184" s="169"/>
      <c r="E184" s="169"/>
      <c r="F184" s="169"/>
      <c r="G184" s="169"/>
      <c r="H184" s="169"/>
      <c r="I184" s="169"/>
      <c r="J184" s="169"/>
      <c r="K184" s="169"/>
      <c r="L184" s="169"/>
      <c r="M184" s="169"/>
      <c r="N184" s="169"/>
    </row>
  </sheetData>
  <sheetProtection algorithmName="SHA-512" hashValue="8jCsho/pROU+Fwauqtd8vA4hEQQoDFGcoHf9XxN3C6Kc4SVCjxC9/MR1nrbv4Ma9nN7Z3MtpM9yTwkqnCjhQhA==" saltValue="am7oyURlJMXHeRbUciC3uw==" spinCount="100000" sheet="1" objects="1" scenarios="1"/>
  <mergeCells count="65">
    <mergeCell ref="F3:K3"/>
    <mergeCell ref="F4:K4"/>
    <mergeCell ref="A5:N5"/>
    <mergeCell ref="B6:H6"/>
    <mergeCell ref="I6:J6"/>
    <mergeCell ref="K6:M6"/>
    <mergeCell ref="A7:M7"/>
    <mergeCell ref="E8:I8"/>
    <mergeCell ref="L8:M8"/>
    <mergeCell ref="E9:I9"/>
    <mergeCell ref="E10:I10"/>
    <mergeCell ref="E11:I11"/>
    <mergeCell ref="K11:M11"/>
    <mergeCell ref="E12:I12"/>
    <mergeCell ref="K12:M12"/>
    <mergeCell ref="E13:I13"/>
    <mergeCell ref="K13:M13"/>
    <mergeCell ref="E14:I14"/>
    <mergeCell ref="K14:M14"/>
    <mergeCell ref="E15:I15"/>
    <mergeCell ref="A17:M17"/>
    <mergeCell ref="C18:G18"/>
    <mergeCell ref="I18:M18"/>
    <mergeCell ref="L19:M19"/>
    <mergeCell ref="C20:G20"/>
    <mergeCell ref="A22:M22"/>
    <mergeCell ref="A23:M23"/>
    <mergeCell ref="C27:D27"/>
    <mergeCell ref="I27:M27"/>
    <mergeCell ref="J29:M29"/>
    <mergeCell ref="J30:M30"/>
    <mergeCell ref="J33:M33"/>
    <mergeCell ref="J34:M34"/>
    <mergeCell ref="A36:M36"/>
    <mergeCell ref="A41:M41"/>
    <mergeCell ref="A42:F42"/>
    <mergeCell ref="G42:M42"/>
    <mergeCell ref="G43:J43"/>
    <mergeCell ref="G44:J44"/>
    <mergeCell ref="A45:I45"/>
    <mergeCell ref="J45:L45"/>
    <mergeCell ref="A46:I46"/>
    <mergeCell ref="J46:L46"/>
    <mergeCell ref="A47:I47"/>
    <mergeCell ref="J47:L47"/>
    <mergeCell ref="J48:L48"/>
    <mergeCell ref="A49:M49"/>
    <mergeCell ref="A52:C52"/>
    <mergeCell ref="D52:M52"/>
    <mergeCell ref="A53:M53"/>
    <mergeCell ref="A54:M54"/>
    <mergeCell ref="A55:M55"/>
    <mergeCell ref="A56:M56"/>
    <mergeCell ref="A57:M57"/>
    <mergeCell ref="A58:M58"/>
    <mergeCell ref="A59:M59"/>
    <mergeCell ref="A60:M60"/>
    <mergeCell ref="A61:M61"/>
    <mergeCell ref="H25:H26"/>
    <mergeCell ref="N6:N61"/>
    <mergeCell ref="L2:N3"/>
    <mergeCell ref="L9:M10"/>
    <mergeCell ref="A37:M39"/>
    <mergeCell ref="I25:M26"/>
    <mergeCell ref="A50:M51"/>
  </mergeCells>
  <printOptions horizontalCentered="1"/>
  <pageMargins left="0.393700787401575" right="0.393700787401575" top="0.393700787401575" bottom="0.393700787401575" header="0" footer="0"/>
  <pageSetup paperSize="1" scale="67" fitToHeight="5"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90033"/>
    <pageSetUpPr fitToPage="1"/>
  </sheetPr>
  <dimension ref="A1:N58"/>
  <sheetViews>
    <sheetView showGridLines="0" workbookViewId="0">
      <selection activeCell="G43" sqref="G43:J43"/>
    </sheetView>
  </sheetViews>
  <sheetFormatPr defaultColWidth="11" defaultRowHeight="15.2"/>
  <cols>
    <col min="1" max="4" width="9.28571428571429" style="1" customWidth="1"/>
    <col min="5" max="5" width="11" style="1" customWidth="1"/>
    <col min="6" max="8" width="11.4285714285714" style="1"/>
    <col min="9" max="9" width="19" style="1" customWidth="1"/>
    <col min="10" max="12" width="11.4285714285714" style="1"/>
    <col min="13" max="13" width="14.2857142857143" style="1" customWidth="1"/>
    <col min="14" max="14" width="7.71428571428571" style="1" customWidth="1"/>
    <col min="15" max="16384" width="11.4285714285714" style="1"/>
  </cols>
  <sheetData>
    <row r="1" ht="57.95" customHeight="1" spans="1:14">
      <c r="A1" s="5"/>
      <c r="B1" s="5"/>
      <c r="C1" s="5"/>
      <c r="D1" s="5"/>
      <c r="E1" s="79"/>
      <c r="F1" s="79"/>
      <c r="G1" s="79"/>
      <c r="H1" s="79"/>
      <c r="I1" s="79"/>
      <c r="J1" s="79"/>
      <c r="K1" s="79"/>
      <c r="L1" s="79"/>
      <c r="M1" s="79"/>
      <c r="N1" s="79"/>
    </row>
    <row r="2" ht="15" customHeight="1" spans="1:14">
      <c r="A2" s="4"/>
      <c r="B2" s="4"/>
      <c r="C2" s="4"/>
      <c r="D2" s="4"/>
      <c r="E2" s="4"/>
      <c r="F2" s="80"/>
      <c r="G2" s="81"/>
      <c r="H2" s="81"/>
      <c r="I2" s="81"/>
      <c r="J2" s="81"/>
      <c r="K2" s="81"/>
      <c r="L2" s="105"/>
      <c r="M2" s="105"/>
      <c r="N2" s="105"/>
    </row>
    <row r="3" ht="15" customHeight="1" spans="1:14">
      <c r="A3" s="4"/>
      <c r="B3" s="4"/>
      <c r="C3" s="4"/>
      <c r="D3" s="4"/>
      <c r="E3" s="82"/>
      <c r="F3" s="83" t="s">
        <v>255</v>
      </c>
      <c r="G3" s="83"/>
      <c r="H3" s="83"/>
      <c r="I3" s="83"/>
      <c r="J3" s="83"/>
      <c r="K3" s="83"/>
      <c r="L3" s="105"/>
      <c r="M3" s="105"/>
      <c r="N3" s="105"/>
    </row>
    <row r="4" ht="30" customHeight="1" spans="1:14">
      <c r="A4" s="4"/>
      <c r="B4" s="4"/>
      <c r="C4" s="4"/>
      <c r="D4" s="4"/>
      <c r="E4" s="4"/>
      <c r="F4" s="84" t="s">
        <v>16</v>
      </c>
      <c r="G4" s="84"/>
      <c r="H4" s="84"/>
      <c r="I4" s="84"/>
      <c r="J4" s="84"/>
      <c r="K4" s="84"/>
      <c r="L4" s="80"/>
      <c r="M4" s="137"/>
      <c r="N4" s="4"/>
    </row>
    <row r="5" ht="36.75" customHeight="1" spans="1:14">
      <c r="A5" s="685" t="s">
        <v>17</v>
      </c>
      <c r="B5" s="686"/>
      <c r="C5" s="686"/>
      <c r="D5" s="686"/>
      <c r="E5" s="686"/>
      <c r="F5" s="686"/>
      <c r="G5" s="686"/>
      <c r="H5" s="686"/>
      <c r="I5" s="686"/>
      <c r="J5" s="686"/>
      <c r="K5" s="686"/>
      <c r="L5" s="686"/>
      <c r="M5" s="686"/>
      <c r="N5" s="733"/>
    </row>
    <row r="6" ht="12.75" customHeight="1" spans="1:14">
      <c r="A6" s="108" t="s">
        <v>18</v>
      </c>
      <c r="B6" s="687" t="str">
        <f>+'DATOS MAESTROS'!B3</f>
        <v>GLASSTECH MEXICO 2025</v>
      </c>
      <c r="C6" s="688"/>
      <c r="D6" s="688"/>
      <c r="E6" s="688"/>
      <c r="F6" s="688"/>
      <c r="G6" s="688"/>
      <c r="H6" s="688"/>
      <c r="I6" s="141"/>
      <c r="J6" s="688"/>
      <c r="K6" s="713" t="s">
        <v>19</v>
      </c>
      <c r="L6" s="714" t="str">
        <f>+'DATOS MAESTROS'!B4</f>
        <v>16 al 18 de julio 2025</v>
      </c>
      <c r="M6" s="734"/>
      <c r="N6" s="735" t="s">
        <v>228</v>
      </c>
    </row>
    <row r="7" ht="17.55" spans="1:14">
      <c r="A7" s="689" t="s">
        <v>21</v>
      </c>
      <c r="B7" s="690"/>
      <c r="C7" s="690"/>
      <c r="D7" s="690"/>
      <c r="E7" s="690"/>
      <c r="F7" s="690"/>
      <c r="G7" s="690"/>
      <c r="H7" s="690"/>
      <c r="I7" s="690"/>
      <c r="J7" s="690"/>
      <c r="K7" s="690"/>
      <c r="L7" s="690"/>
      <c r="M7" s="736"/>
      <c r="N7" s="737"/>
    </row>
    <row r="8" ht="15.95" spans="1:14">
      <c r="A8" s="16" t="s">
        <v>22</v>
      </c>
      <c r="B8" s="17"/>
      <c r="C8" s="18"/>
      <c r="D8" s="18"/>
      <c r="E8" s="112"/>
      <c r="F8" s="112"/>
      <c r="G8" s="112"/>
      <c r="H8" s="112"/>
      <c r="I8" s="112"/>
      <c r="J8" s="26"/>
      <c r="K8" s="26"/>
      <c r="L8" s="715" t="s">
        <v>23</v>
      </c>
      <c r="M8" s="738"/>
      <c r="N8" s="737"/>
    </row>
    <row r="9" spans="1:14">
      <c r="A9" s="16" t="s">
        <v>24</v>
      </c>
      <c r="B9" s="17"/>
      <c r="C9" s="18"/>
      <c r="D9" s="18"/>
      <c r="E9" s="87"/>
      <c r="F9" s="87"/>
      <c r="G9" s="87"/>
      <c r="H9" s="87"/>
      <c r="I9" s="87"/>
      <c r="J9" s="26"/>
      <c r="K9" s="26"/>
      <c r="L9" s="109"/>
      <c r="M9" s="142"/>
      <c r="N9" s="737"/>
    </row>
    <row r="10" ht="15.95" spans="1:14">
      <c r="A10" s="16" t="s">
        <v>25</v>
      </c>
      <c r="B10" s="17"/>
      <c r="C10" s="18"/>
      <c r="D10" s="18"/>
      <c r="E10" s="87"/>
      <c r="F10" s="87"/>
      <c r="G10" s="87"/>
      <c r="H10" s="87"/>
      <c r="I10" s="87"/>
      <c r="J10" s="26"/>
      <c r="K10" s="26"/>
      <c r="L10" s="110"/>
      <c r="M10" s="143"/>
      <c r="N10" s="737"/>
    </row>
    <row r="11" spans="1:14">
      <c r="A11" s="16" t="s">
        <v>26</v>
      </c>
      <c r="B11" s="17"/>
      <c r="C11" s="18"/>
      <c r="D11" s="18"/>
      <c r="E11" s="87"/>
      <c r="F11" s="87"/>
      <c r="G11" s="87"/>
      <c r="H11" s="87"/>
      <c r="I11" s="87"/>
      <c r="J11" s="111" t="s">
        <v>27</v>
      </c>
      <c r="K11" s="112"/>
      <c r="L11" s="112"/>
      <c r="M11" s="112"/>
      <c r="N11" s="737"/>
    </row>
    <row r="12" spans="1:14">
      <c r="A12" s="16" t="s">
        <v>28</v>
      </c>
      <c r="B12" s="17"/>
      <c r="C12" s="18"/>
      <c r="D12" s="18"/>
      <c r="E12" s="87"/>
      <c r="F12" s="87"/>
      <c r="G12" s="87"/>
      <c r="H12" s="87"/>
      <c r="I12" s="87"/>
      <c r="J12" s="111" t="s">
        <v>29</v>
      </c>
      <c r="K12" s="112"/>
      <c r="L12" s="112"/>
      <c r="M12" s="112"/>
      <c r="N12" s="737"/>
    </row>
    <row r="13" spans="1:14">
      <c r="A13" s="16" t="s">
        <v>30</v>
      </c>
      <c r="B13" s="17"/>
      <c r="C13" s="18"/>
      <c r="D13" s="18"/>
      <c r="E13" s="87"/>
      <c r="F13" s="87"/>
      <c r="G13" s="87"/>
      <c r="H13" s="87"/>
      <c r="I13" s="87"/>
      <c r="J13" s="111" t="s">
        <v>31</v>
      </c>
      <c r="K13" s="112"/>
      <c r="L13" s="112"/>
      <c r="M13" s="112"/>
      <c r="N13" s="737"/>
    </row>
    <row r="14" spans="1:14">
      <c r="A14" s="16" t="s">
        <v>32</v>
      </c>
      <c r="B14" s="17"/>
      <c r="C14" s="18"/>
      <c r="D14" s="18"/>
      <c r="E14" s="87"/>
      <c r="F14" s="87"/>
      <c r="G14" s="87"/>
      <c r="H14" s="87"/>
      <c r="I14" s="87"/>
      <c r="J14" s="111" t="s">
        <v>33</v>
      </c>
      <c r="K14" s="112"/>
      <c r="L14" s="112"/>
      <c r="M14" s="112"/>
      <c r="N14" s="737"/>
    </row>
    <row r="15" spans="1:14">
      <c r="A15" s="16" t="s">
        <v>34</v>
      </c>
      <c r="B15" s="17"/>
      <c r="C15" s="18"/>
      <c r="D15" s="18"/>
      <c r="E15" s="87"/>
      <c r="F15" s="87"/>
      <c r="G15" s="87"/>
      <c r="H15" s="87"/>
      <c r="I15" s="87"/>
      <c r="J15" s="113" t="s">
        <v>35</v>
      </c>
      <c r="K15" s="112"/>
      <c r="L15" s="112"/>
      <c r="M15" s="112"/>
      <c r="N15" s="737"/>
    </row>
    <row r="16" spans="1:14">
      <c r="A16" s="18"/>
      <c r="B16" s="18"/>
      <c r="C16" s="18"/>
      <c r="D16" s="18"/>
      <c r="E16" s="26"/>
      <c r="F16" s="26"/>
      <c r="G16" s="26"/>
      <c r="H16" s="26"/>
      <c r="I16" s="26"/>
      <c r="J16" s="18"/>
      <c r="K16" s="18"/>
      <c r="L16" s="18"/>
      <c r="M16" s="26"/>
      <c r="N16" s="737"/>
    </row>
    <row r="17" ht="15" customHeight="1" spans="1:14">
      <c r="A17" s="19" t="s">
        <v>36</v>
      </c>
      <c r="B17" s="20"/>
      <c r="C17" s="20"/>
      <c r="D17" s="20"/>
      <c r="E17" s="20"/>
      <c r="F17" s="20"/>
      <c r="G17" s="20"/>
      <c r="H17" s="20"/>
      <c r="I17" s="20"/>
      <c r="J17" s="20"/>
      <c r="K17" s="20"/>
      <c r="L17" s="20"/>
      <c r="M17" s="20"/>
      <c r="N17" s="737"/>
    </row>
    <row r="18" ht="12.75" customHeight="1" spans="1:14">
      <c r="A18" s="28" t="s">
        <v>38</v>
      </c>
      <c r="B18" s="24"/>
      <c r="C18" s="25" t="s">
        <v>39</v>
      </c>
      <c r="D18" s="25"/>
      <c r="E18" s="25"/>
      <c r="F18" s="25"/>
      <c r="G18" s="25"/>
      <c r="H18" s="88" t="s">
        <v>49</v>
      </c>
      <c r="I18" s="25" t="s">
        <v>50</v>
      </c>
      <c r="J18" s="25"/>
      <c r="K18" s="25"/>
      <c r="L18" s="25"/>
      <c r="M18" s="91"/>
      <c r="N18" s="737"/>
    </row>
    <row r="19" spans="1:14">
      <c r="A19" s="32"/>
      <c r="B19" s="18"/>
      <c r="C19" s="26" t="s">
        <v>41</v>
      </c>
      <c r="D19" s="26"/>
      <c r="E19" s="26">
        <f>+'DATOS MAESTROS'!B7</f>
        <v>1010071218</v>
      </c>
      <c r="F19" s="26"/>
      <c r="G19" s="89"/>
      <c r="H19" s="92" t="s">
        <v>42</v>
      </c>
      <c r="I19" s="26" t="s">
        <v>229</v>
      </c>
      <c r="J19" s="92"/>
      <c r="K19" s="92"/>
      <c r="L19" s="114"/>
      <c r="M19" s="145"/>
      <c r="N19" s="737"/>
    </row>
    <row r="20" spans="1:14">
      <c r="A20" s="28" t="s">
        <v>246</v>
      </c>
      <c r="B20" s="24"/>
      <c r="C20" s="29" t="s">
        <v>45</v>
      </c>
      <c r="D20" s="29"/>
      <c r="E20" s="88"/>
      <c r="F20" s="88"/>
      <c r="G20" s="88"/>
      <c r="H20" s="92" t="s">
        <v>46</v>
      </c>
      <c r="I20" s="26"/>
      <c r="J20" s="26"/>
      <c r="K20" s="115">
        <f>+'DATOS MAESTROS'!B6</f>
        <v>45847</v>
      </c>
      <c r="L20" s="116"/>
      <c r="M20" s="26"/>
      <c r="N20" s="737"/>
    </row>
    <row r="21" spans="1:14">
      <c r="A21" s="28"/>
      <c r="B21" s="24"/>
      <c r="C21" s="29"/>
      <c r="D21" s="29"/>
      <c r="E21" s="88"/>
      <c r="F21" s="88"/>
      <c r="G21" s="88"/>
      <c r="H21" s="26"/>
      <c r="I21" s="26"/>
      <c r="J21" s="26"/>
      <c r="K21" s="116"/>
      <c r="L21" s="116"/>
      <c r="M21" s="26"/>
      <c r="N21" s="737"/>
    </row>
    <row r="22" ht="16.8" spans="1:14">
      <c r="A22" s="19" t="s">
        <v>47</v>
      </c>
      <c r="B22" s="20"/>
      <c r="C22" s="20"/>
      <c r="D22" s="20"/>
      <c r="E22" s="20"/>
      <c r="F22" s="20"/>
      <c r="G22" s="20"/>
      <c r="H22" s="20"/>
      <c r="I22" s="20"/>
      <c r="J22" s="20"/>
      <c r="K22" s="20"/>
      <c r="L22" s="20"/>
      <c r="M22" s="20"/>
      <c r="N22" s="737"/>
    </row>
    <row r="23" ht="16.8" spans="1:14">
      <c r="A23" s="19" t="s">
        <v>48</v>
      </c>
      <c r="B23" s="20"/>
      <c r="C23" s="20"/>
      <c r="D23" s="20"/>
      <c r="E23" s="20"/>
      <c r="F23" s="20"/>
      <c r="G23" s="20"/>
      <c r="H23" s="20"/>
      <c r="I23" s="20"/>
      <c r="J23" s="20"/>
      <c r="K23" s="20"/>
      <c r="L23" s="20"/>
      <c r="M23" s="20"/>
      <c r="N23" s="737"/>
    </row>
    <row r="24" ht="15.95" spans="1:14">
      <c r="A24" s="28" t="s">
        <v>49</v>
      </c>
      <c r="B24" s="24"/>
      <c r="C24" s="26" t="s">
        <v>50</v>
      </c>
      <c r="D24" s="26"/>
      <c r="E24" s="26"/>
      <c r="F24" s="26"/>
      <c r="G24" s="26"/>
      <c r="H24" s="26"/>
      <c r="I24" s="17"/>
      <c r="J24" s="17"/>
      <c r="K24" s="26"/>
      <c r="L24" s="26"/>
      <c r="M24" s="26"/>
      <c r="N24" s="737"/>
    </row>
    <row r="25" spans="1:14">
      <c r="A25" s="30"/>
      <c r="B25" s="31"/>
      <c r="C25" s="24"/>
      <c r="D25" s="24"/>
      <c r="E25" s="93"/>
      <c r="F25" s="93"/>
      <c r="G25" s="18"/>
      <c r="H25" s="94" t="s">
        <v>51</v>
      </c>
      <c r="I25" s="117"/>
      <c r="J25" s="118"/>
      <c r="K25" s="118"/>
      <c r="L25" s="118"/>
      <c r="M25" s="118"/>
      <c r="N25" s="737"/>
    </row>
    <row r="26" ht="15.95" spans="1:14">
      <c r="A26" s="32"/>
      <c r="B26" s="18"/>
      <c r="C26" s="18"/>
      <c r="D26" s="18"/>
      <c r="E26" s="26"/>
      <c r="F26" s="26"/>
      <c r="G26" s="26"/>
      <c r="H26" s="94"/>
      <c r="I26" s="119"/>
      <c r="J26" s="120"/>
      <c r="K26" s="120"/>
      <c r="L26" s="120"/>
      <c r="M26" s="120"/>
      <c r="N26" s="737"/>
    </row>
    <row r="27" ht="12.75" customHeight="1" spans="1:14">
      <c r="A27" s="32"/>
      <c r="B27" s="18"/>
      <c r="C27" s="33" t="s">
        <v>52</v>
      </c>
      <c r="D27" s="33"/>
      <c r="E27" s="26"/>
      <c r="F27" s="26"/>
      <c r="G27" s="26"/>
      <c r="H27" s="26"/>
      <c r="I27" s="121" t="s">
        <v>53</v>
      </c>
      <c r="J27" s="121"/>
      <c r="K27" s="121"/>
      <c r="L27" s="121"/>
      <c r="M27" s="121"/>
      <c r="N27" s="737"/>
    </row>
    <row r="28" ht="12.75" customHeight="1" spans="1:14">
      <c r="A28" s="32"/>
      <c r="B28" s="18"/>
      <c r="C28" s="34" t="s">
        <v>54</v>
      </c>
      <c r="D28" s="35"/>
      <c r="F28" s="37" t="s">
        <v>55</v>
      </c>
      <c r="G28" s="95"/>
      <c r="H28" s="26"/>
      <c r="I28" s="121"/>
      <c r="J28" s="121"/>
      <c r="K28" s="121"/>
      <c r="L28" s="121"/>
      <c r="M28" s="121"/>
      <c r="N28" s="737"/>
    </row>
    <row r="29" spans="1:14">
      <c r="A29" s="36"/>
      <c r="C29" s="37" t="s">
        <v>56</v>
      </c>
      <c r="D29" s="35"/>
      <c r="F29" s="37"/>
      <c r="G29" s="37"/>
      <c r="H29" s="17"/>
      <c r="I29" s="17"/>
      <c r="J29" s="122"/>
      <c r="K29" s="122"/>
      <c r="L29" s="122"/>
      <c r="M29" s="122"/>
      <c r="N29" s="737"/>
    </row>
    <row r="30" ht="15.95" spans="1:14">
      <c r="A30" s="36"/>
      <c r="C30" s="38" t="s">
        <v>57</v>
      </c>
      <c r="D30" s="35"/>
      <c r="F30" s="37" t="s">
        <v>58</v>
      </c>
      <c r="G30" s="95"/>
      <c r="H30" s="26"/>
      <c r="I30" s="26"/>
      <c r="J30" s="123" t="s">
        <v>59</v>
      </c>
      <c r="K30" s="123"/>
      <c r="L30" s="123"/>
      <c r="M30" s="123"/>
      <c r="N30" s="737"/>
    </row>
    <row r="31" spans="1:14">
      <c r="A31" s="36"/>
      <c r="H31" s="26"/>
      <c r="I31" s="26"/>
      <c r="J31" s="68"/>
      <c r="K31" s="68"/>
      <c r="L31" s="68"/>
      <c r="M31" s="68"/>
      <c r="N31" s="737"/>
    </row>
    <row r="32" spans="1:14">
      <c r="A32" s="36"/>
      <c r="C32" s="37"/>
      <c r="D32" s="18"/>
      <c r="F32" s="37"/>
      <c r="G32" s="37"/>
      <c r="H32" s="26"/>
      <c r="I32" s="26"/>
      <c r="J32" s="68"/>
      <c r="K32" s="68"/>
      <c r="L32" s="68"/>
      <c r="M32" s="68"/>
      <c r="N32" s="737"/>
    </row>
    <row r="33" spans="1:14">
      <c r="A33" s="36"/>
      <c r="D33" s="18"/>
      <c r="H33" s="17"/>
      <c r="I33" s="17"/>
      <c r="J33" s="124"/>
      <c r="K33" s="124"/>
      <c r="L33" s="124"/>
      <c r="M33" s="124"/>
      <c r="N33" s="737"/>
    </row>
    <row r="34" spans="1:14">
      <c r="A34" s="39"/>
      <c r="B34" s="37"/>
      <c r="C34" s="18"/>
      <c r="D34" s="18"/>
      <c r="E34" s="96"/>
      <c r="F34" s="96"/>
      <c r="G34" s="96"/>
      <c r="H34" s="96"/>
      <c r="I34" s="96"/>
      <c r="J34" s="125" t="s">
        <v>60</v>
      </c>
      <c r="K34" s="123"/>
      <c r="L34" s="123"/>
      <c r="M34" s="123"/>
      <c r="N34" s="737"/>
    </row>
    <row r="35" spans="1:14">
      <c r="A35" s="40" t="s">
        <v>61</v>
      </c>
      <c r="B35" s="41"/>
      <c r="C35" s="27"/>
      <c r="D35" s="27"/>
      <c r="E35" s="91"/>
      <c r="F35" s="91"/>
      <c r="G35" s="91"/>
      <c r="H35" s="91"/>
      <c r="I35" s="91"/>
      <c r="J35" s="91"/>
      <c r="K35" s="91"/>
      <c r="L35" s="91"/>
      <c r="M35" s="91"/>
      <c r="N35" s="737"/>
    </row>
    <row r="36" ht="16.8" spans="1:14">
      <c r="A36" s="42" t="s">
        <v>62</v>
      </c>
      <c r="B36" s="43"/>
      <c r="C36" s="44"/>
      <c r="D36" s="44"/>
      <c r="E36" s="44"/>
      <c r="F36" s="44"/>
      <c r="G36" s="44"/>
      <c r="H36" s="44"/>
      <c r="I36" s="44"/>
      <c r="J36" s="44"/>
      <c r="K36" s="44"/>
      <c r="L36" s="44"/>
      <c r="M36" s="146"/>
      <c r="N36" s="737"/>
    </row>
    <row r="37" ht="24" customHeight="1" spans="1:14">
      <c r="A37" s="45" t="s">
        <v>230</v>
      </c>
      <c r="B37" s="46"/>
      <c r="C37" s="46"/>
      <c r="D37" s="46"/>
      <c r="E37" s="46"/>
      <c r="F37" s="46"/>
      <c r="G37" s="46"/>
      <c r="H37" s="46"/>
      <c r="I37" s="46"/>
      <c r="J37" s="46"/>
      <c r="K37" s="46"/>
      <c r="L37" s="46"/>
      <c r="M37" s="46"/>
      <c r="N37" s="737"/>
    </row>
    <row r="38" ht="19.5" customHeight="1" spans="1:14">
      <c r="A38" s="47"/>
      <c r="B38" s="48"/>
      <c r="C38" s="48"/>
      <c r="D38" s="48"/>
      <c r="E38" s="48"/>
      <c r="F38" s="48"/>
      <c r="G38" s="48"/>
      <c r="H38" s="48"/>
      <c r="I38" s="48"/>
      <c r="J38" s="48"/>
      <c r="K38" s="48"/>
      <c r="L38" s="48"/>
      <c r="M38" s="48"/>
      <c r="N38" s="737"/>
    </row>
    <row r="39" ht="18.75" customHeight="1" spans="1:14">
      <c r="A39" s="49"/>
      <c r="B39" s="50"/>
      <c r="C39" s="50"/>
      <c r="D39" s="50"/>
      <c r="E39" s="50"/>
      <c r="F39" s="50"/>
      <c r="G39" s="50"/>
      <c r="H39" s="50"/>
      <c r="I39" s="50"/>
      <c r="J39" s="50"/>
      <c r="K39" s="50"/>
      <c r="L39" s="50"/>
      <c r="M39" s="50"/>
      <c r="N39" s="737"/>
    </row>
    <row r="40" spans="1:14">
      <c r="A40" s="362"/>
      <c r="B40" s="3"/>
      <c r="C40" s="80"/>
      <c r="D40" s="80"/>
      <c r="E40" s="80"/>
      <c r="F40" s="80"/>
      <c r="G40" s="80"/>
      <c r="H40" s="80"/>
      <c r="I40" s="80"/>
      <c r="J40" s="80"/>
      <c r="K40" s="80"/>
      <c r="L40" s="80"/>
      <c r="M40" s="80"/>
      <c r="N40" s="737"/>
    </row>
    <row r="41" ht="20.4" spans="1:14">
      <c r="A41" s="691" t="s">
        <v>256</v>
      </c>
      <c r="B41" s="692"/>
      <c r="C41" s="692"/>
      <c r="D41" s="692"/>
      <c r="E41" s="706"/>
      <c r="F41" s="706"/>
      <c r="G41" s="706"/>
      <c r="H41" s="706"/>
      <c r="I41" s="706"/>
      <c r="J41" s="706"/>
      <c r="K41" s="706"/>
      <c r="L41" s="706"/>
      <c r="M41" s="706"/>
      <c r="N41" s="737"/>
    </row>
    <row r="42" ht="21.75" customHeight="1" spans="1:14">
      <c r="A42" s="693" t="s">
        <v>66</v>
      </c>
      <c r="B42" s="694"/>
      <c r="C42" s="694"/>
      <c r="D42" s="694"/>
      <c r="E42" s="694"/>
      <c r="F42" s="707"/>
      <c r="G42" s="708" t="s">
        <v>232</v>
      </c>
      <c r="H42" s="694"/>
      <c r="I42" s="694"/>
      <c r="J42" s="694"/>
      <c r="K42" s="694"/>
      <c r="L42" s="694"/>
      <c r="M42" s="694"/>
      <c r="N42" s="737"/>
    </row>
    <row r="43" ht="41" spans="1:14">
      <c r="A43" s="57" t="str">
        <f>+'DATOS MAESTROS'!B8</f>
        <v>N/A</v>
      </c>
      <c r="B43" s="58" t="str">
        <f>+'DATOS MAESTROS'!B9</f>
        <v>N/A</v>
      </c>
      <c r="C43" s="59">
        <f>+'DATOS MAESTROS'!B10</f>
        <v>45854</v>
      </c>
      <c r="D43" s="59">
        <f>+'DATOS MAESTROS'!B11</f>
        <v>45855</v>
      </c>
      <c r="E43" s="59">
        <f>+'DATOS MAESTROS'!B12</f>
        <v>45856</v>
      </c>
      <c r="F43" s="709" t="s">
        <v>68</v>
      </c>
      <c r="G43" s="710" t="s">
        <v>257</v>
      </c>
      <c r="H43" s="711"/>
      <c r="I43" s="711"/>
      <c r="J43" s="716"/>
      <c r="K43" s="127" t="s">
        <v>234</v>
      </c>
      <c r="L43" s="717" t="s">
        <v>71</v>
      </c>
      <c r="M43" s="147" t="s">
        <v>258</v>
      </c>
      <c r="N43" s="737"/>
    </row>
    <row r="44" ht="30.75" hidden="1" customHeight="1" spans="1:14">
      <c r="A44" s="60"/>
      <c r="B44" s="61"/>
      <c r="C44" s="62"/>
      <c r="D44" s="62"/>
      <c r="E44" s="62"/>
      <c r="F44" s="712">
        <f>SUM(A44:E44)</f>
        <v>0</v>
      </c>
      <c r="G44" s="498" t="s">
        <v>259</v>
      </c>
      <c r="H44" s="107"/>
      <c r="I44" s="107"/>
      <c r="J44" s="529"/>
      <c r="K44" s="712" t="s">
        <v>250</v>
      </c>
      <c r="L44" s="718">
        <v>359.38</v>
      </c>
      <c r="M44" s="396">
        <f>+L44*F44</f>
        <v>0</v>
      </c>
      <c r="N44" s="737"/>
    </row>
    <row r="45" ht="30.75" customHeight="1" spans="1:14">
      <c r="A45" s="60"/>
      <c r="B45" s="61"/>
      <c r="C45" s="62"/>
      <c r="D45" s="62"/>
      <c r="E45" s="62"/>
      <c r="F45" s="712">
        <f>SUM(A45:E45)</f>
        <v>0</v>
      </c>
      <c r="G45" s="498" t="s">
        <v>260</v>
      </c>
      <c r="H45" s="107"/>
      <c r="I45" s="107"/>
      <c r="J45" s="529"/>
      <c r="K45" s="712" t="s">
        <v>250</v>
      </c>
      <c r="L45" s="718">
        <v>428.27</v>
      </c>
      <c r="M45" s="396">
        <f>+L45*F45</f>
        <v>0</v>
      </c>
      <c r="N45" s="737"/>
    </row>
    <row r="46" ht="12.75" customHeight="1" spans="1:14">
      <c r="A46" s="36"/>
      <c r="J46" s="719" t="s">
        <v>193</v>
      </c>
      <c r="K46" s="720"/>
      <c r="L46" s="721"/>
      <c r="M46" s="739">
        <f>+M45+M44</f>
        <v>0</v>
      </c>
      <c r="N46" s="737"/>
    </row>
    <row r="47" ht="12.75" customHeight="1" spans="1:14">
      <c r="A47" s="695" t="s">
        <v>251</v>
      </c>
      <c r="B47" s="696"/>
      <c r="C47" s="697"/>
      <c r="D47" s="697"/>
      <c r="E47" s="697"/>
      <c r="F47" s="697"/>
      <c r="G47" s="697"/>
      <c r="H47" s="697"/>
      <c r="I47" s="722"/>
      <c r="J47" s="723" t="s">
        <v>239</v>
      </c>
      <c r="K47" s="724"/>
      <c r="L47" s="725"/>
      <c r="M47" s="740">
        <f>M46*0.16</f>
        <v>0</v>
      </c>
      <c r="N47" s="737"/>
    </row>
    <row r="48" ht="13.5" customHeight="1" spans="1:14">
      <c r="A48" s="698" t="s">
        <v>240</v>
      </c>
      <c r="B48" s="699"/>
      <c r="C48" s="699"/>
      <c r="D48" s="699"/>
      <c r="E48" s="699"/>
      <c r="F48" s="699"/>
      <c r="G48" s="699"/>
      <c r="H48" s="699"/>
      <c r="I48" s="726"/>
      <c r="J48" s="727" t="s">
        <v>196</v>
      </c>
      <c r="K48" s="728"/>
      <c r="L48" s="729"/>
      <c r="M48" s="741">
        <f>SUM(M46:M47)</f>
        <v>0</v>
      </c>
      <c r="N48" s="737"/>
    </row>
    <row r="49" ht="12.75" customHeight="1" spans="1:14">
      <c r="A49" s="700" t="s">
        <v>238</v>
      </c>
      <c r="B49" s="701"/>
      <c r="C49" s="701"/>
      <c r="D49" s="701"/>
      <c r="E49" s="701"/>
      <c r="F49" s="701"/>
      <c r="G49" s="701"/>
      <c r="H49" s="701"/>
      <c r="I49" s="701"/>
      <c r="J49" s="730"/>
      <c r="K49" s="730"/>
      <c r="L49" s="730"/>
      <c r="M49" s="730"/>
      <c r="N49" s="737"/>
    </row>
    <row r="50" ht="12.75" customHeight="1" spans="1:14">
      <c r="A50" s="702"/>
      <c r="B50" s="703"/>
      <c r="C50" s="703"/>
      <c r="D50" s="703"/>
      <c r="E50" s="703"/>
      <c r="F50" s="703"/>
      <c r="G50" s="703"/>
      <c r="H50" s="703"/>
      <c r="I50" s="703"/>
      <c r="J50" s="731"/>
      <c r="K50" s="731"/>
      <c r="L50" s="732"/>
      <c r="M50" s="4"/>
      <c r="N50" s="737"/>
    </row>
    <row r="51" ht="12.75" customHeight="1" spans="1:14">
      <c r="A51" s="704" t="s">
        <v>241</v>
      </c>
      <c r="B51" s="705"/>
      <c r="C51" s="705"/>
      <c r="D51" s="705"/>
      <c r="E51" s="705"/>
      <c r="F51" s="705"/>
      <c r="G51" s="705"/>
      <c r="H51" s="705"/>
      <c r="I51" s="705"/>
      <c r="J51" s="705"/>
      <c r="K51" s="705"/>
      <c r="L51" s="705"/>
      <c r="M51" s="705"/>
      <c r="N51" s="737"/>
    </row>
    <row r="52" ht="12.75" customHeight="1" spans="1:14">
      <c r="A52" s="704"/>
      <c r="B52" s="705"/>
      <c r="C52" s="705"/>
      <c r="D52" s="705"/>
      <c r="E52" s="705"/>
      <c r="F52" s="705"/>
      <c r="G52" s="705"/>
      <c r="H52" s="705"/>
      <c r="I52" s="705"/>
      <c r="J52" s="705"/>
      <c r="K52" s="705"/>
      <c r="L52" s="705"/>
      <c r="M52" s="705"/>
      <c r="N52" s="737"/>
    </row>
    <row r="53" ht="12.75" customHeight="1" spans="1:14">
      <c r="A53" s="704"/>
      <c r="B53" s="705"/>
      <c r="C53" s="705"/>
      <c r="D53" s="705"/>
      <c r="E53" s="705"/>
      <c r="F53" s="705"/>
      <c r="G53" s="705"/>
      <c r="H53" s="705"/>
      <c r="I53" s="705"/>
      <c r="J53" s="705"/>
      <c r="K53" s="705"/>
      <c r="L53" s="705"/>
      <c r="M53" s="705"/>
      <c r="N53" s="737"/>
    </row>
    <row r="54" spans="1:14">
      <c r="A54" s="422"/>
      <c r="B54" s="423"/>
      <c r="C54" s="423"/>
      <c r="D54" s="423"/>
      <c r="E54" s="423"/>
      <c r="F54" s="423"/>
      <c r="G54" s="423"/>
      <c r="H54" s="423"/>
      <c r="I54" s="423"/>
      <c r="J54" s="423"/>
      <c r="K54" s="423"/>
      <c r="L54" s="423"/>
      <c r="M54" s="423"/>
      <c r="N54" s="737"/>
    </row>
    <row r="55" s="4" customFormat="1" ht="15.75" customHeight="1" spans="1:14">
      <c r="A55" s="312" t="s">
        <v>242</v>
      </c>
      <c r="B55" s="313"/>
      <c r="C55" s="313"/>
      <c r="D55" s="313"/>
      <c r="E55" s="313"/>
      <c r="F55" s="313"/>
      <c r="G55" s="313"/>
      <c r="H55" s="313"/>
      <c r="I55" s="313"/>
      <c r="J55" s="313"/>
      <c r="K55" s="313"/>
      <c r="L55" s="313"/>
      <c r="M55" s="313"/>
      <c r="N55" s="737"/>
    </row>
    <row r="56" s="4" customFormat="1" ht="35.25" customHeight="1" spans="1:14">
      <c r="A56" s="159" t="s">
        <v>261</v>
      </c>
      <c r="B56" s="160"/>
      <c r="C56" s="160"/>
      <c r="D56" s="160"/>
      <c r="E56" s="160"/>
      <c r="F56" s="160"/>
      <c r="G56" s="160"/>
      <c r="H56" s="160"/>
      <c r="I56" s="160"/>
      <c r="J56" s="160"/>
      <c r="K56" s="160"/>
      <c r="L56" s="160"/>
      <c r="M56" s="160"/>
      <c r="N56" s="737"/>
    </row>
    <row r="57" s="4" customFormat="1" ht="24" customHeight="1" spans="1:14">
      <c r="A57" s="161" t="s">
        <v>225</v>
      </c>
      <c r="B57" s="161"/>
      <c r="C57" s="161"/>
      <c r="D57" s="161"/>
      <c r="E57" s="161"/>
      <c r="F57" s="161"/>
      <c r="G57" s="161"/>
      <c r="H57" s="161"/>
      <c r="I57" s="161"/>
      <c r="J57" s="161"/>
      <c r="K57" s="161"/>
      <c r="L57" s="161"/>
      <c r="M57" s="161"/>
      <c r="N57" s="737"/>
    </row>
    <row r="58" s="4" customFormat="1" ht="18.35" spans="1:14">
      <c r="A58" s="162" t="s">
        <v>226</v>
      </c>
      <c r="B58" s="163"/>
      <c r="C58" s="163"/>
      <c r="D58" s="163"/>
      <c r="E58" s="163"/>
      <c r="F58" s="163"/>
      <c r="G58" s="163"/>
      <c r="H58" s="163"/>
      <c r="I58" s="163"/>
      <c r="J58" s="163"/>
      <c r="K58" s="163"/>
      <c r="L58" s="163"/>
      <c r="M58" s="163"/>
      <c r="N58" s="742"/>
    </row>
  </sheetData>
  <sheetProtection algorithmName="SHA-512" hashValue="BdBa56Pg+3mPQXDFZy2rt4l78V9JiG/dzFXIwxOmWB8NPiuYJe+O3UVO/aUKLzGRrpYTSfAFS/ALbaRtJ+XVeQ==" saltValue="mRbS7BElPquoJuBF3lToHQ==" spinCount="100000" sheet="1" objects="1" scenarios="1"/>
  <mergeCells count="56">
    <mergeCell ref="F3:K3"/>
    <mergeCell ref="F4:K4"/>
    <mergeCell ref="A5:N5"/>
    <mergeCell ref="A7:M7"/>
    <mergeCell ref="E8:I8"/>
    <mergeCell ref="L8:M8"/>
    <mergeCell ref="E9:I9"/>
    <mergeCell ref="E10:I10"/>
    <mergeCell ref="E11:I11"/>
    <mergeCell ref="K11:M11"/>
    <mergeCell ref="E12:I12"/>
    <mergeCell ref="K12:M12"/>
    <mergeCell ref="E13:I13"/>
    <mergeCell ref="K13:M13"/>
    <mergeCell ref="E14:I14"/>
    <mergeCell ref="K14:M14"/>
    <mergeCell ref="E15:I15"/>
    <mergeCell ref="K15:M15"/>
    <mergeCell ref="A17:M17"/>
    <mergeCell ref="C18:G18"/>
    <mergeCell ref="I18:L18"/>
    <mergeCell ref="L19:M19"/>
    <mergeCell ref="C20:G20"/>
    <mergeCell ref="A22:M22"/>
    <mergeCell ref="A23:M23"/>
    <mergeCell ref="C27:D27"/>
    <mergeCell ref="I27:M27"/>
    <mergeCell ref="J29:M29"/>
    <mergeCell ref="J30:M30"/>
    <mergeCell ref="J33:M33"/>
    <mergeCell ref="J34:M34"/>
    <mergeCell ref="A36:M36"/>
    <mergeCell ref="A41:M41"/>
    <mergeCell ref="A42:F42"/>
    <mergeCell ref="G42:M42"/>
    <mergeCell ref="G43:J43"/>
    <mergeCell ref="G44:J44"/>
    <mergeCell ref="G45:J45"/>
    <mergeCell ref="J46:L46"/>
    <mergeCell ref="A47:I47"/>
    <mergeCell ref="J47:L47"/>
    <mergeCell ref="A48:I48"/>
    <mergeCell ref="J48:L48"/>
    <mergeCell ref="A49:I49"/>
    <mergeCell ref="A54:M54"/>
    <mergeCell ref="A55:M55"/>
    <mergeCell ref="A56:M56"/>
    <mergeCell ref="A57:M57"/>
    <mergeCell ref="A58:M58"/>
    <mergeCell ref="H25:H26"/>
    <mergeCell ref="N6:N58"/>
    <mergeCell ref="L2:N3"/>
    <mergeCell ref="L9:M10"/>
    <mergeCell ref="I25:M26"/>
    <mergeCell ref="A37:M39"/>
    <mergeCell ref="A51:M52"/>
  </mergeCells>
  <printOptions horizontalCentered="1" verticalCentered="1"/>
  <pageMargins left="0.393700787401575" right="0.393700787401575" top="0.393700787401575" bottom="0.393700787401575" header="0" footer="0"/>
  <pageSetup paperSize="1" scale="68" fitToHeight="5"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tint="0.349986266670736"/>
  </sheetPr>
  <dimension ref="A1:N108"/>
  <sheetViews>
    <sheetView showGridLines="0" workbookViewId="0">
      <selection activeCell="J6" sqref="J6:L6"/>
    </sheetView>
  </sheetViews>
  <sheetFormatPr defaultColWidth="11" defaultRowHeight="13.6"/>
  <cols>
    <col min="1" max="3" width="9.28571428571429" style="4" customWidth="1"/>
    <col min="4" max="4" width="11" style="4" customWidth="1"/>
    <col min="5" max="9" width="11.4285714285714" style="4" customWidth="1"/>
    <col min="10" max="10" width="10.4285714285714" style="4" customWidth="1"/>
    <col min="11" max="11" width="11.4285714285714" style="4" customWidth="1"/>
    <col min="12" max="12" width="14.2857142857143" style="4" customWidth="1"/>
    <col min="13" max="13" width="7.71428571428571" style="4" customWidth="1"/>
    <col min="14" max="16384" width="11.4285714285714" style="4"/>
  </cols>
  <sheetData>
    <row r="1" s="1" customFormat="1" ht="57.95" customHeight="1" spans="1:13">
      <c r="A1" s="5"/>
      <c r="B1" s="5"/>
      <c r="C1" s="5"/>
      <c r="D1" s="79"/>
      <c r="E1" s="79"/>
      <c r="F1" s="79"/>
      <c r="G1" s="79"/>
      <c r="H1" s="79"/>
      <c r="I1" s="79"/>
      <c r="J1" s="79"/>
      <c r="K1" s="79"/>
      <c r="L1" s="79"/>
      <c r="M1" s="79"/>
    </row>
    <row r="2" s="1" customFormat="1" ht="15" customHeight="1" spans="1:13">
      <c r="A2" s="4"/>
      <c r="B2" s="4"/>
      <c r="C2" s="4"/>
      <c r="D2" s="4"/>
      <c r="E2" s="80"/>
      <c r="F2" s="81"/>
      <c r="G2" s="81"/>
      <c r="H2" s="81"/>
      <c r="I2" s="81"/>
      <c r="J2" s="81"/>
      <c r="K2" s="105"/>
      <c r="L2" s="105"/>
      <c r="M2" s="105"/>
    </row>
    <row r="3" s="1" customFormat="1" ht="15" customHeight="1" spans="1:13">
      <c r="A3" s="4"/>
      <c r="B3" s="4"/>
      <c r="C3" s="4"/>
      <c r="D3" s="82"/>
      <c r="E3" s="83" t="s">
        <v>262</v>
      </c>
      <c r="F3" s="83"/>
      <c r="G3" s="83"/>
      <c r="H3" s="83"/>
      <c r="I3" s="83"/>
      <c r="J3" s="83"/>
      <c r="K3" s="105"/>
      <c r="L3" s="105"/>
      <c r="M3" s="105"/>
    </row>
    <row r="4" s="1" customFormat="1" ht="30" customHeight="1" spans="1:13">
      <c r="A4" s="4"/>
      <c r="B4" s="4"/>
      <c r="C4" s="4"/>
      <c r="D4" s="4"/>
      <c r="E4" s="84" t="s">
        <v>16</v>
      </c>
      <c r="F4" s="84"/>
      <c r="G4" s="84"/>
      <c r="H4" s="84"/>
      <c r="I4" s="84"/>
      <c r="J4" s="84"/>
      <c r="K4" s="80"/>
      <c r="L4" s="137"/>
      <c r="M4" s="4"/>
    </row>
    <row r="5" s="1" customFormat="1" ht="36.75" customHeight="1" spans="1:13">
      <c r="A5" s="6" t="s">
        <v>17</v>
      </c>
      <c r="B5" s="7"/>
      <c r="C5" s="7"/>
      <c r="D5" s="7"/>
      <c r="E5" s="7"/>
      <c r="F5" s="7"/>
      <c r="G5" s="7"/>
      <c r="H5" s="7"/>
      <c r="I5" s="7"/>
      <c r="J5" s="7"/>
      <c r="K5" s="7"/>
      <c r="L5" s="7"/>
      <c r="M5" s="138"/>
    </row>
    <row r="6" s="1" customFormat="1" ht="12.75" customHeight="1" spans="1:13">
      <c r="A6" s="175" t="s">
        <v>18</v>
      </c>
      <c r="B6" s="176" t="str">
        <f>+'DATOS MAESTROS'!B3</f>
        <v>GLASSTECH MEXICO 2025</v>
      </c>
      <c r="C6" s="177"/>
      <c r="D6" s="177"/>
      <c r="E6" s="177"/>
      <c r="F6" s="177"/>
      <c r="G6" s="243"/>
      <c r="H6" s="244" t="s">
        <v>19</v>
      </c>
      <c r="I6" s="256"/>
      <c r="J6" s="257" t="str">
        <f>+'DATOS MAESTROS'!B4</f>
        <v>16 al 18 de julio 2025</v>
      </c>
      <c r="K6" s="258"/>
      <c r="L6" s="622"/>
      <c r="M6" s="647" t="s">
        <v>263</v>
      </c>
    </row>
    <row r="7" s="1" customFormat="1" ht="17.55" spans="1:13">
      <c r="A7" s="178" t="s">
        <v>21</v>
      </c>
      <c r="B7" s="179"/>
      <c r="C7" s="179"/>
      <c r="D7" s="179"/>
      <c r="E7" s="179"/>
      <c r="F7" s="179"/>
      <c r="G7" s="179"/>
      <c r="H7" s="179"/>
      <c r="I7" s="179"/>
      <c r="J7" s="179"/>
      <c r="K7" s="179"/>
      <c r="L7" s="623"/>
      <c r="M7" s="648"/>
    </row>
    <row r="8" s="1" customFormat="1" ht="15.95" spans="1:13">
      <c r="A8" s="180" t="s">
        <v>22</v>
      </c>
      <c r="B8" s="181"/>
      <c r="C8" s="181"/>
      <c r="D8" s="182"/>
      <c r="E8" s="182"/>
      <c r="F8" s="182"/>
      <c r="G8" s="182"/>
      <c r="H8" s="182"/>
      <c r="I8" s="186"/>
      <c r="J8" s="186"/>
      <c r="K8" s="259" t="s">
        <v>23</v>
      </c>
      <c r="L8" s="624"/>
      <c r="M8" s="648"/>
    </row>
    <row r="9" s="1" customFormat="1" ht="12.75" customHeight="1" spans="1:13">
      <c r="A9" s="183" t="s">
        <v>24</v>
      </c>
      <c r="B9" s="184"/>
      <c r="C9" s="184"/>
      <c r="D9" s="185"/>
      <c r="E9" s="185"/>
      <c r="F9" s="185"/>
      <c r="G9" s="185"/>
      <c r="H9" s="185"/>
      <c r="I9" s="186"/>
      <c r="J9" s="186"/>
      <c r="K9" s="625"/>
      <c r="L9" s="626"/>
      <c r="M9" s="648"/>
    </row>
    <row r="10" s="1" customFormat="1" ht="13.5" customHeight="1" spans="1:13">
      <c r="A10" s="183" t="s">
        <v>25</v>
      </c>
      <c r="B10" s="184"/>
      <c r="C10" s="184"/>
      <c r="D10" s="185"/>
      <c r="E10" s="185"/>
      <c r="F10" s="185"/>
      <c r="G10" s="185"/>
      <c r="H10" s="185"/>
      <c r="I10" s="186"/>
      <c r="J10" s="186"/>
      <c r="K10" s="263"/>
      <c r="L10" s="627"/>
      <c r="M10" s="648"/>
    </row>
    <row r="11" s="1" customFormat="1" ht="13.5" customHeight="1" spans="1:13">
      <c r="A11" s="183" t="s">
        <v>26</v>
      </c>
      <c r="B11" s="184"/>
      <c r="C11" s="184"/>
      <c r="D11" s="185"/>
      <c r="E11" s="185"/>
      <c r="F11" s="185"/>
      <c r="G11" s="185"/>
      <c r="H11" s="185"/>
      <c r="I11" s="265" t="s">
        <v>27</v>
      </c>
      <c r="J11" s="266"/>
      <c r="K11" s="266"/>
      <c r="L11" s="628"/>
      <c r="M11" s="648"/>
    </row>
    <row r="12" s="1" customFormat="1" ht="12.75" customHeight="1" spans="1:13">
      <c r="A12" s="183" t="s">
        <v>28</v>
      </c>
      <c r="B12" s="184"/>
      <c r="C12" s="184"/>
      <c r="D12" s="185"/>
      <c r="E12" s="185"/>
      <c r="F12" s="185"/>
      <c r="G12" s="185"/>
      <c r="H12" s="185"/>
      <c r="I12" s="265" t="s">
        <v>29</v>
      </c>
      <c r="J12" s="185"/>
      <c r="K12" s="185"/>
      <c r="L12" s="629"/>
      <c r="M12" s="648"/>
    </row>
    <row r="13" s="1" customFormat="1" ht="15.2" spans="1:13">
      <c r="A13" s="183" t="s">
        <v>30</v>
      </c>
      <c r="B13" s="184"/>
      <c r="C13" s="184"/>
      <c r="D13" s="185"/>
      <c r="E13" s="185"/>
      <c r="F13" s="185"/>
      <c r="G13" s="185"/>
      <c r="H13" s="185"/>
      <c r="I13" s="265" t="s">
        <v>31</v>
      </c>
      <c r="J13" s="185"/>
      <c r="K13" s="185"/>
      <c r="L13" s="629"/>
      <c r="M13" s="648"/>
    </row>
    <row r="14" s="1" customFormat="1" ht="15.2" spans="1:13">
      <c r="A14" s="183" t="s">
        <v>32</v>
      </c>
      <c r="B14" s="184"/>
      <c r="C14" s="184"/>
      <c r="D14" s="185"/>
      <c r="E14" s="185"/>
      <c r="F14" s="185"/>
      <c r="G14" s="185"/>
      <c r="H14" s="185"/>
      <c r="I14" s="265" t="s">
        <v>33</v>
      </c>
      <c r="J14" s="185"/>
      <c r="K14" s="185"/>
      <c r="L14" s="629"/>
      <c r="M14" s="648"/>
    </row>
    <row r="15" s="1" customFormat="1" ht="15.2" spans="1:13">
      <c r="A15" s="183" t="s">
        <v>34</v>
      </c>
      <c r="B15" s="184"/>
      <c r="C15" s="184"/>
      <c r="D15" s="185"/>
      <c r="E15" s="185"/>
      <c r="F15" s="185"/>
      <c r="G15" s="185"/>
      <c r="H15" s="185"/>
      <c r="I15" s="267" t="s">
        <v>35</v>
      </c>
      <c r="J15" s="185"/>
      <c r="K15" s="185"/>
      <c r="L15" s="629"/>
      <c r="M15" s="648"/>
    </row>
    <row r="16" s="1" customFormat="1" ht="15.2" spans="1:13">
      <c r="A16" s="18"/>
      <c r="B16" s="18"/>
      <c r="C16" s="18"/>
      <c r="D16" s="26"/>
      <c r="E16" s="26"/>
      <c r="F16" s="26"/>
      <c r="G16" s="26"/>
      <c r="H16" s="26"/>
      <c r="I16" s="18"/>
      <c r="J16" s="18"/>
      <c r="K16" s="18"/>
      <c r="L16" s="26"/>
      <c r="M16" s="648"/>
    </row>
    <row r="17" s="1" customFormat="1" ht="15" customHeight="1" spans="1:13">
      <c r="A17" s="19" t="s">
        <v>36</v>
      </c>
      <c r="B17" s="20"/>
      <c r="C17" s="20"/>
      <c r="D17" s="20"/>
      <c r="E17" s="20"/>
      <c r="F17" s="20"/>
      <c r="G17" s="20"/>
      <c r="H17" s="20"/>
      <c r="I17" s="20"/>
      <c r="J17" s="20"/>
      <c r="K17" s="20"/>
      <c r="L17" s="630"/>
      <c r="M17" s="648"/>
    </row>
    <row r="18" s="1" customFormat="1" ht="15" customHeight="1" spans="1:13">
      <c r="A18" s="367" t="s">
        <v>264</v>
      </c>
      <c r="B18" s="494"/>
      <c r="C18" s="494"/>
      <c r="D18" s="494"/>
      <c r="E18" s="494"/>
      <c r="F18" s="494"/>
      <c r="G18" s="494"/>
      <c r="H18" s="494"/>
      <c r="I18" s="494"/>
      <c r="J18" s="494"/>
      <c r="K18" s="144"/>
      <c r="L18" s="271">
        <f>+'DATOS MAESTROS'!B5</f>
        <v>45832</v>
      </c>
      <c r="M18" s="648"/>
    </row>
    <row r="19" s="1" customFormat="1" ht="15" customHeight="1" spans="1:13">
      <c r="A19" s="611"/>
      <c r="B19" s="612"/>
      <c r="C19" s="612"/>
      <c r="D19" s="612"/>
      <c r="E19" s="612"/>
      <c r="F19" s="612"/>
      <c r="G19" s="612"/>
      <c r="H19" s="612"/>
      <c r="I19" s="612"/>
      <c r="J19" s="612"/>
      <c r="K19" s="631"/>
      <c r="L19" s="631"/>
      <c r="M19" s="648"/>
    </row>
    <row r="20" s="1" customFormat="1" ht="12.75" customHeight="1" spans="1:13">
      <c r="A20" s="192" t="s">
        <v>38</v>
      </c>
      <c r="B20" s="193" t="s">
        <v>39</v>
      </c>
      <c r="C20" s="193"/>
      <c r="D20" s="193"/>
      <c r="E20" s="193"/>
      <c r="F20" s="193"/>
      <c r="G20" s="198" t="s">
        <v>49</v>
      </c>
      <c r="H20" s="193" t="s">
        <v>50</v>
      </c>
      <c r="I20" s="193"/>
      <c r="J20" s="193"/>
      <c r="K20" s="193"/>
      <c r="L20" s="272"/>
      <c r="M20" s="648"/>
    </row>
    <row r="21" s="1" customFormat="1" ht="15.2" spans="1:13">
      <c r="A21" s="192"/>
      <c r="B21" s="186" t="s">
        <v>41</v>
      </c>
      <c r="C21" s="186"/>
      <c r="D21" s="186">
        <f>+'DATOS MAESTROS'!B7</f>
        <v>1010071218</v>
      </c>
      <c r="E21" s="186"/>
      <c r="F21" s="245"/>
      <c r="G21" s="248" t="s">
        <v>42</v>
      </c>
      <c r="H21" s="186" t="s">
        <v>43</v>
      </c>
      <c r="I21" s="248"/>
      <c r="J21" s="248"/>
      <c r="K21" s="632"/>
      <c r="L21" s="633"/>
      <c r="M21" s="648"/>
    </row>
    <row r="22" s="1" customFormat="1" ht="12.75" customHeight="1" spans="1:13">
      <c r="A22" s="192" t="s">
        <v>246</v>
      </c>
      <c r="B22" s="194" t="s">
        <v>45</v>
      </c>
      <c r="C22" s="194"/>
      <c r="D22" s="195"/>
      <c r="E22" s="195"/>
      <c r="F22" s="195"/>
      <c r="G22" s="248" t="s">
        <v>46</v>
      </c>
      <c r="H22" s="186"/>
      <c r="I22" s="186"/>
      <c r="J22" s="275">
        <f>+'DATOS MAESTROS'!B6</f>
        <v>45847</v>
      </c>
      <c r="K22" s="276"/>
      <c r="L22" s="186"/>
      <c r="M22" s="648"/>
    </row>
    <row r="23" s="1" customFormat="1" ht="15.2" spans="1:13">
      <c r="A23" s="28"/>
      <c r="B23" s="29"/>
      <c r="C23" s="29"/>
      <c r="D23" s="88"/>
      <c r="E23" s="88"/>
      <c r="F23" s="88"/>
      <c r="G23" s="26"/>
      <c r="H23" s="26"/>
      <c r="I23" s="26"/>
      <c r="J23" s="116"/>
      <c r="K23" s="116"/>
      <c r="L23" s="26"/>
      <c r="M23" s="648"/>
    </row>
    <row r="24" s="1" customFormat="1" ht="16.8" spans="1:13">
      <c r="A24" s="19" t="s">
        <v>47</v>
      </c>
      <c r="B24" s="20"/>
      <c r="C24" s="20"/>
      <c r="D24" s="20"/>
      <c r="E24" s="20"/>
      <c r="F24" s="20"/>
      <c r="G24" s="20"/>
      <c r="H24" s="20"/>
      <c r="I24" s="20"/>
      <c r="J24" s="20"/>
      <c r="K24" s="20"/>
      <c r="L24" s="630"/>
      <c r="M24" s="648"/>
    </row>
    <row r="25" s="1" customFormat="1" ht="15.2" spans="1:13">
      <c r="A25" s="495" t="s">
        <v>48</v>
      </c>
      <c r="B25" s="428"/>
      <c r="C25" s="428"/>
      <c r="D25" s="428"/>
      <c r="E25" s="428"/>
      <c r="F25" s="428"/>
      <c r="G25" s="428"/>
      <c r="H25" s="428"/>
      <c r="I25" s="428"/>
      <c r="J25" s="428"/>
      <c r="K25" s="428"/>
      <c r="L25" s="634"/>
      <c r="M25" s="648"/>
    </row>
    <row r="26" s="1" customFormat="1" ht="12.75" customHeight="1" spans="1:13">
      <c r="A26" s="613"/>
      <c r="B26" s="614"/>
      <c r="C26" s="614"/>
      <c r="D26" s="614"/>
      <c r="E26" s="614"/>
      <c r="F26" s="614"/>
      <c r="G26" s="614"/>
      <c r="H26" s="614"/>
      <c r="I26" s="614"/>
      <c r="J26" s="614"/>
      <c r="K26" s="614"/>
      <c r="L26" s="614"/>
      <c r="M26" s="648"/>
    </row>
    <row r="27" s="1" customFormat="1" ht="15.95" spans="1:13">
      <c r="A27" s="28" t="s">
        <v>49</v>
      </c>
      <c r="B27" s="26" t="s">
        <v>50</v>
      </c>
      <c r="C27" s="26"/>
      <c r="D27" s="26"/>
      <c r="E27" s="26"/>
      <c r="F27" s="26"/>
      <c r="G27" s="26"/>
      <c r="H27" s="17"/>
      <c r="I27" s="17"/>
      <c r="J27" s="26"/>
      <c r="K27" s="26"/>
      <c r="L27" s="26"/>
      <c r="M27" s="648"/>
    </row>
    <row r="28" s="1" customFormat="1" ht="12.75" customHeight="1" spans="1:13">
      <c r="A28" s="30"/>
      <c r="B28" s="24"/>
      <c r="C28" s="24"/>
      <c r="D28" s="93"/>
      <c r="E28" s="93"/>
      <c r="F28" s="18"/>
      <c r="G28" s="94" t="s">
        <v>51</v>
      </c>
      <c r="H28" s="117"/>
      <c r="I28" s="118"/>
      <c r="J28" s="118"/>
      <c r="K28" s="118"/>
      <c r="L28" s="635"/>
      <c r="M28" s="648"/>
    </row>
    <row r="29" s="1" customFormat="1" ht="15.95" spans="1:13">
      <c r="A29" s="32"/>
      <c r="B29" s="18"/>
      <c r="C29" s="18"/>
      <c r="D29" s="26"/>
      <c r="E29" s="26"/>
      <c r="F29" s="26"/>
      <c r="G29" s="94"/>
      <c r="H29" s="119"/>
      <c r="I29" s="120"/>
      <c r="J29" s="120"/>
      <c r="K29" s="120"/>
      <c r="L29" s="636"/>
      <c r="M29" s="648"/>
    </row>
    <row r="30" s="1" customFormat="1" ht="15.2" spans="1:13">
      <c r="A30" s="32"/>
      <c r="B30" s="33" t="s">
        <v>52</v>
      </c>
      <c r="C30" s="33"/>
      <c r="D30" s="26"/>
      <c r="E30" s="26"/>
      <c r="F30" s="26"/>
      <c r="G30" s="26"/>
      <c r="H30" s="621" t="s">
        <v>53</v>
      </c>
      <c r="I30" s="621"/>
      <c r="J30" s="621"/>
      <c r="K30" s="621"/>
      <c r="L30" s="637"/>
      <c r="M30" s="648"/>
    </row>
    <row r="31" s="1" customFormat="1" ht="12.75" customHeight="1" spans="1:13">
      <c r="A31" s="32"/>
      <c r="B31" s="34" t="s">
        <v>54</v>
      </c>
      <c r="C31" s="35"/>
      <c r="E31" s="37" t="s">
        <v>55</v>
      </c>
      <c r="F31" s="95"/>
      <c r="G31" s="26"/>
      <c r="H31" s="121"/>
      <c r="I31" s="121"/>
      <c r="J31" s="121"/>
      <c r="K31" s="121"/>
      <c r="L31" s="121"/>
      <c r="M31" s="648"/>
    </row>
    <row r="32" s="1" customFormat="1" ht="15.2" spans="1:13">
      <c r="A32" s="36"/>
      <c r="B32" s="37" t="s">
        <v>56</v>
      </c>
      <c r="C32" s="35"/>
      <c r="E32" s="37"/>
      <c r="F32" s="37"/>
      <c r="G32" s="17"/>
      <c r="H32" s="17"/>
      <c r="I32" s="122"/>
      <c r="J32" s="122"/>
      <c r="K32" s="122"/>
      <c r="L32" s="122"/>
      <c r="M32" s="648"/>
    </row>
    <row r="33" s="1" customFormat="1" ht="13.5" customHeight="1" spans="1:13">
      <c r="A33" s="36"/>
      <c r="B33" s="38" t="s">
        <v>57</v>
      </c>
      <c r="C33" s="35"/>
      <c r="E33" s="37" t="s">
        <v>58</v>
      </c>
      <c r="F33" s="95"/>
      <c r="G33" s="26"/>
      <c r="H33" s="26"/>
      <c r="I33" s="123" t="s">
        <v>59</v>
      </c>
      <c r="J33" s="123"/>
      <c r="K33" s="123"/>
      <c r="L33" s="123"/>
      <c r="M33" s="648"/>
    </row>
    <row r="34" s="1" customFormat="1" ht="15.2" spans="1:13">
      <c r="A34" s="36"/>
      <c r="G34" s="26"/>
      <c r="H34" s="26"/>
      <c r="I34" s="68"/>
      <c r="J34" s="68"/>
      <c r="K34" s="68"/>
      <c r="L34" s="68"/>
      <c r="M34" s="648"/>
    </row>
    <row r="35" s="1" customFormat="1" ht="15.2" spans="1:13">
      <c r="A35" s="36"/>
      <c r="B35" s="37"/>
      <c r="C35" s="18"/>
      <c r="E35" s="37"/>
      <c r="F35" s="37"/>
      <c r="G35" s="26"/>
      <c r="H35" s="26"/>
      <c r="I35" s="68"/>
      <c r="J35" s="68"/>
      <c r="K35" s="68"/>
      <c r="L35" s="68"/>
      <c r="M35" s="648"/>
    </row>
    <row r="36" s="1" customFormat="1" ht="15.2" spans="1:13">
      <c r="A36" s="36"/>
      <c r="C36" s="18"/>
      <c r="G36" s="17"/>
      <c r="H36" s="17"/>
      <c r="I36" s="124"/>
      <c r="J36" s="124"/>
      <c r="K36" s="124"/>
      <c r="L36" s="124"/>
      <c r="M36" s="648"/>
    </row>
    <row r="37" s="1" customFormat="1" ht="12.75" customHeight="1" spans="1:13">
      <c r="A37" s="39"/>
      <c r="B37" s="18"/>
      <c r="C37" s="18"/>
      <c r="D37" s="96"/>
      <c r="E37" s="96"/>
      <c r="F37" s="96"/>
      <c r="G37" s="96"/>
      <c r="H37" s="96"/>
      <c r="I37" s="125" t="s">
        <v>60</v>
      </c>
      <c r="J37" s="123"/>
      <c r="K37" s="123"/>
      <c r="L37" s="123"/>
      <c r="M37" s="648"/>
    </row>
    <row r="38" s="1" customFormat="1" ht="15.2" spans="1:13">
      <c r="A38" s="40" t="s">
        <v>61</v>
      </c>
      <c r="B38" s="27"/>
      <c r="C38" s="27"/>
      <c r="D38" s="91"/>
      <c r="E38" s="91"/>
      <c r="F38" s="91"/>
      <c r="G38" s="91"/>
      <c r="H38" s="91"/>
      <c r="I38" s="91"/>
      <c r="J38" s="91"/>
      <c r="K38" s="91"/>
      <c r="L38" s="91"/>
      <c r="M38" s="648"/>
    </row>
    <row r="39" s="1" customFormat="1" ht="16.8" spans="1:13">
      <c r="A39" s="42" t="s">
        <v>62</v>
      </c>
      <c r="B39" s="44"/>
      <c r="C39" s="44"/>
      <c r="D39" s="44"/>
      <c r="E39" s="44"/>
      <c r="F39" s="44"/>
      <c r="G39" s="44"/>
      <c r="H39" s="44"/>
      <c r="I39" s="44"/>
      <c r="J39" s="44"/>
      <c r="K39" s="44"/>
      <c r="L39" s="146"/>
      <c r="M39" s="648"/>
    </row>
    <row r="40" s="1" customFormat="1" ht="24" customHeight="1" spans="1:13">
      <c r="A40" s="45" t="s">
        <v>230</v>
      </c>
      <c r="B40" s="46"/>
      <c r="C40" s="46"/>
      <c r="D40" s="46"/>
      <c r="E40" s="46"/>
      <c r="F40" s="46"/>
      <c r="G40" s="46"/>
      <c r="H40" s="46"/>
      <c r="I40" s="46"/>
      <c r="J40" s="46"/>
      <c r="K40" s="46"/>
      <c r="L40" s="46"/>
      <c r="M40" s="648"/>
    </row>
    <row r="41" s="1" customFormat="1" ht="19.5" customHeight="1" spans="1:13">
      <c r="A41" s="47"/>
      <c r="B41" s="48"/>
      <c r="C41" s="48"/>
      <c r="D41" s="48"/>
      <c r="E41" s="48"/>
      <c r="F41" s="48"/>
      <c r="G41" s="48"/>
      <c r="H41" s="48"/>
      <c r="I41" s="48"/>
      <c r="J41" s="48"/>
      <c r="K41" s="48"/>
      <c r="L41" s="48"/>
      <c r="M41" s="648"/>
    </row>
    <row r="42" s="1" customFormat="1" ht="18.75" customHeight="1" spans="1:13">
      <c r="A42" s="49"/>
      <c r="B42" s="50"/>
      <c r="C42" s="50"/>
      <c r="D42" s="50"/>
      <c r="E42" s="50"/>
      <c r="F42" s="50"/>
      <c r="G42" s="50"/>
      <c r="H42" s="50"/>
      <c r="I42" s="50"/>
      <c r="J42" s="50"/>
      <c r="K42" s="50"/>
      <c r="L42" s="50"/>
      <c r="M42" s="648"/>
    </row>
    <row r="43" ht="20.25" customHeight="1" spans="1:13">
      <c r="A43" s="362"/>
      <c r="B43" s="80"/>
      <c r="C43" s="80"/>
      <c r="D43" s="80"/>
      <c r="E43" s="80"/>
      <c r="F43" s="80"/>
      <c r="G43" s="80"/>
      <c r="H43" s="80"/>
      <c r="I43" s="80"/>
      <c r="J43" s="80"/>
      <c r="K43" s="80"/>
      <c r="L43" s="80"/>
      <c r="M43" s="648"/>
    </row>
    <row r="44" ht="13.7" customHeight="1" spans="1:13">
      <c r="A44" s="73" t="s">
        <v>265</v>
      </c>
      <c r="B44" s="74"/>
      <c r="C44" s="74"/>
      <c r="D44" s="74"/>
      <c r="E44" s="74"/>
      <c r="F44" s="74"/>
      <c r="G44" s="74"/>
      <c r="H44" s="74"/>
      <c r="I44" s="74"/>
      <c r="J44" s="74"/>
      <c r="K44" s="74"/>
      <c r="L44" s="20"/>
      <c r="M44" s="648"/>
    </row>
    <row r="45" ht="28" spans="1:13">
      <c r="A45" s="615" t="s">
        <v>266</v>
      </c>
      <c r="B45" s="616" t="s">
        <v>267</v>
      </c>
      <c r="C45" s="369" t="s">
        <v>268</v>
      </c>
      <c r="D45" s="369"/>
      <c r="E45" s="369"/>
      <c r="F45" s="369"/>
      <c r="G45" s="369"/>
      <c r="H45" s="369"/>
      <c r="I45" s="369"/>
      <c r="J45" s="369" t="s">
        <v>269</v>
      </c>
      <c r="K45" s="369" t="s">
        <v>270</v>
      </c>
      <c r="L45" s="638" t="s">
        <v>271</v>
      </c>
      <c r="M45" s="648"/>
    </row>
    <row r="46" spans="1:14">
      <c r="A46" s="60"/>
      <c r="B46" s="62"/>
      <c r="C46" s="580" t="s">
        <v>272</v>
      </c>
      <c r="D46" s="580"/>
      <c r="E46" s="580"/>
      <c r="F46" s="580"/>
      <c r="G46" s="580"/>
      <c r="H46" s="580"/>
      <c r="I46" s="580"/>
      <c r="J46" s="589">
        <v>1217</v>
      </c>
      <c r="K46" s="639">
        <f>J46*1.2</f>
        <v>1460.4</v>
      </c>
      <c r="L46" s="599">
        <f ca="1">IF(TODAY()&lt;=$L$18,(J46*A46*B46),(K46*B46*A46))</f>
        <v>0</v>
      </c>
      <c r="M46" s="648"/>
      <c r="N46" s="649"/>
    </row>
    <row r="47" spans="1:13">
      <c r="A47" s="60"/>
      <c r="B47" s="62"/>
      <c r="C47" s="617" t="s">
        <v>273</v>
      </c>
      <c r="D47" s="617"/>
      <c r="E47" s="617"/>
      <c r="F47" s="617"/>
      <c r="G47" s="617"/>
      <c r="H47" s="617"/>
      <c r="I47" s="617"/>
      <c r="J47" s="640">
        <v>1499</v>
      </c>
      <c r="K47" s="641">
        <f>J47*1.2</f>
        <v>1798.8</v>
      </c>
      <c r="L47" s="599">
        <f ca="1">IF(TODAY()&lt;=$L$18,(J47*A47*B47),(K47*B47*A47))</f>
        <v>0</v>
      </c>
      <c r="M47" s="648"/>
    </row>
    <row r="48" ht="15" customHeight="1" spans="1:13">
      <c r="A48" s="73" t="s">
        <v>274</v>
      </c>
      <c r="B48" s="74"/>
      <c r="C48" s="74"/>
      <c r="D48" s="74"/>
      <c r="E48" s="74"/>
      <c r="F48" s="74"/>
      <c r="G48" s="74"/>
      <c r="H48" s="74"/>
      <c r="I48" s="74"/>
      <c r="J48" s="74"/>
      <c r="K48" s="74"/>
      <c r="L48" s="428"/>
      <c r="M48" s="648"/>
    </row>
    <row r="49" ht="15" customHeight="1" spans="1:13">
      <c r="A49" s="618" t="s">
        <v>103</v>
      </c>
      <c r="B49" s="619"/>
      <c r="C49" s="127" t="s">
        <v>268</v>
      </c>
      <c r="D49" s="127"/>
      <c r="E49" s="127"/>
      <c r="F49" s="127"/>
      <c r="G49" s="127"/>
      <c r="H49" s="127"/>
      <c r="I49" s="127"/>
      <c r="J49" s="99" t="s">
        <v>275</v>
      </c>
      <c r="K49" s="126"/>
      <c r="L49" s="642" t="s">
        <v>271</v>
      </c>
      <c r="M49" s="648"/>
    </row>
    <row r="50" ht="15" customHeight="1" spans="1:13">
      <c r="A50" s="620"/>
      <c r="B50" s="61"/>
      <c r="C50" s="501" t="s">
        <v>276</v>
      </c>
      <c r="D50" s="501"/>
      <c r="E50" s="501"/>
      <c r="F50" s="501"/>
      <c r="G50" s="501"/>
      <c r="H50" s="501"/>
      <c r="I50" s="501"/>
      <c r="J50" s="643">
        <v>3006</v>
      </c>
      <c r="K50" s="644"/>
      <c r="L50" s="599">
        <f>+J50*A50</f>
        <v>0</v>
      </c>
      <c r="M50" s="648"/>
    </row>
    <row r="51" ht="15" customHeight="1" spans="1:13">
      <c r="A51" s="620"/>
      <c r="B51" s="61"/>
      <c r="C51" s="501" t="s">
        <v>277</v>
      </c>
      <c r="D51" s="501"/>
      <c r="E51" s="501"/>
      <c r="F51" s="501"/>
      <c r="G51" s="501"/>
      <c r="H51" s="501"/>
      <c r="I51" s="501"/>
      <c r="J51" s="643">
        <v>6540</v>
      </c>
      <c r="K51" s="644"/>
      <c r="L51" s="599">
        <f t="shared" ref="L51:L57" si="0">+J51*A51</f>
        <v>0</v>
      </c>
      <c r="M51" s="648"/>
    </row>
    <row r="52" ht="15" customHeight="1" spans="1:13">
      <c r="A52" s="620"/>
      <c r="B52" s="61"/>
      <c r="C52" s="501" t="s">
        <v>278</v>
      </c>
      <c r="D52" s="501"/>
      <c r="E52" s="501"/>
      <c r="F52" s="501"/>
      <c r="G52" s="501"/>
      <c r="H52" s="501"/>
      <c r="I52" s="501"/>
      <c r="J52" s="643">
        <v>10852</v>
      </c>
      <c r="K52" s="644"/>
      <c r="L52" s="599">
        <f t="shared" si="0"/>
        <v>0</v>
      </c>
      <c r="M52" s="648"/>
    </row>
    <row r="53" ht="15" customHeight="1" spans="1:13">
      <c r="A53" s="620"/>
      <c r="B53" s="61"/>
      <c r="C53" s="501" t="s">
        <v>279</v>
      </c>
      <c r="D53" s="501"/>
      <c r="E53" s="501"/>
      <c r="F53" s="501"/>
      <c r="G53" s="501"/>
      <c r="H53" s="501"/>
      <c r="I53" s="501"/>
      <c r="J53" s="643">
        <v>21704</v>
      </c>
      <c r="K53" s="644"/>
      <c r="L53" s="599">
        <f t="shared" si="0"/>
        <v>0</v>
      </c>
      <c r="M53" s="648"/>
    </row>
    <row r="54" ht="15" customHeight="1" spans="1:13">
      <c r="A54" s="620"/>
      <c r="B54" s="61"/>
      <c r="C54" s="501" t="s">
        <v>280</v>
      </c>
      <c r="D54" s="501"/>
      <c r="E54" s="501"/>
      <c r="F54" s="501"/>
      <c r="G54" s="501"/>
      <c r="H54" s="501"/>
      <c r="I54" s="501"/>
      <c r="J54" s="643">
        <v>32556</v>
      </c>
      <c r="K54" s="644"/>
      <c r="L54" s="599">
        <f t="shared" si="0"/>
        <v>0</v>
      </c>
      <c r="M54" s="648"/>
    </row>
    <row r="55" ht="15" customHeight="1" spans="1:13">
      <c r="A55" s="620"/>
      <c r="B55" s="61"/>
      <c r="C55" s="501" t="s">
        <v>281</v>
      </c>
      <c r="D55" s="501"/>
      <c r="E55" s="501"/>
      <c r="F55" s="501"/>
      <c r="G55" s="501"/>
      <c r="H55" s="501"/>
      <c r="I55" s="501"/>
      <c r="J55" s="643">
        <v>43407</v>
      </c>
      <c r="K55" s="644"/>
      <c r="L55" s="599">
        <f t="shared" si="0"/>
        <v>0</v>
      </c>
      <c r="M55" s="648"/>
    </row>
    <row r="56" ht="15" customHeight="1" spans="1:13">
      <c r="A56" s="620"/>
      <c r="B56" s="61"/>
      <c r="C56" s="501" t="s">
        <v>282</v>
      </c>
      <c r="D56" s="501"/>
      <c r="E56" s="501"/>
      <c r="F56" s="501"/>
      <c r="G56" s="501"/>
      <c r="H56" s="501"/>
      <c r="I56" s="501"/>
      <c r="J56" s="643">
        <v>52868</v>
      </c>
      <c r="K56" s="644"/>
      <c r="L56" s="599">
        <f t="shared" si="0"/>
        <v>0</v>
      </c>
      <c r="M56" s="648"/>
    </row>
    <row r="57" ht="15" customHeight="1" spans="1:13">
      <c r="A57" s="620"/>
      <c r="B57" s="61"/>
      <c r="C57" s="501" t="s">
        <v>283</v>
      </c>
      <c r="D57" s="501"/>
      <c r="E57" s="501"/>
      <c r="F57" s="501"/>
      <c r="G57" s="501"/>
      <c r="H57" s="501"/>
      <c r="I57" s="501"/>
      <c r="J57" s="645">
        <v>100170</v>
      </c>
      <c r="K57" s="646"/>
      <c r="L57" s="599">
        <f t="shared" si="0"/>
        <v>0</v>
      </c>
      <c r="M57" s="648"/>
    </row>
    <row r="58" ht="15" customHeight="1" spans="1:13">
      <c r="A58" s="73" t="s">
        <v>284</v>
      </c>
      <c r="B58" s="74"/>
      <c r="C58" s="74"/>
      <c r="D58" s="74"/>
      <c r="E58" s="74"/>
      <c r="F58" s="74"/>
      <c r="G58" s="74"/>
      <c r="H58" s="74"/>
      <c r="I58" s="74"/>
      <c r="J58" s="74"/>
      <c r="K58" s="74"/>
      <c r="L58" s="428"/>
      <c r="M58" s="648"/>
    </row>
    <row r="59" ht="28" spans="1:13">
      <c r="A59" s="618" t="s">
        <v>103</v>
      </c>
      <c r="B59" s="619"/>
      <c r="C59" s="127" t="s">
        <v>268</v>
      </c>
      <c r="D59" s="127"/>
      <c r="E59" s="127"/>
      <c r="F59" s="127"/>
      <c r="G59" s="127"/>
      <c r="H59" s="127"/>
      <c r="I59" s="127"/>
      <c r="J59" s="127" t="s">
        <v>269</v>
      </c>
      <c r="K59" s="127" t="s">
        <v>270</v>
      </c>
      <c r="L59" s="642" t="s">
        <v>271</v>
      </c>
      <c r="M59" s="648"/>
    </row>
    <row r="60" ht="15" customHeight="1" spans="1:13">
      <c r="A60" s="620"/>
      <c r="B60" s="61"/>
      <c r="C60" s="580" t="s">
        <v>285</v>
      </c>
      <c r="D60" s="580"/>
      <c r="E60" s="580"/>
      <c r="F60" s="580"/>
      <c r="G60" s="580"/>
      <c r="H60" s="580"/>
      <c r="I60" s="580"/>
      <c r="J60" s="589">
        <v>6285</v>
      </c>
      <c r="K60" s="639">
        <v>7543</v>
      </c>
      <c r="L60" s="599">
        <f ca="1">IF(TODAY()&lt;=$L$18,(J60*A60),(K60*A60))</f>
        <v>0</v>
      </c>
      <c r="M60" s="648"/>
    </row>
    <row r="61" ht="15" customHeight="1" spans="1:13">
      <c r="A61" s="620"/>
      <c r="B61" s="61"/>
      <c r="C61" s="501" t="s">
        <v>286</v>
      </c>
      <c r="D61" s="501"/>
      <c r="E61" s="501"/>
      <c r="F61" s="501"/>
      <c r="G61" s="501"/>
      <c r="H61" s="501"/>
      <c r="I61" s="501"/>
      <c r="J61" s="589">
        <v>2480</v>
      </c>
      <c r="K61" s="639">
        <v>2976</v>
      </c>
      <c r="L61" s="599">
        <f ca="1">IF(TODAY()&lt;=$L$18,(J61*A61),(K61*A61))</f>
        <v>0</v>
      </c>
      <c r="M61" s="648"/>
    </row>
    <row r="62" ht="16.7" customHeight="1" spans="1:13">
      <c r="A62" s="73" t="s">
        <v>287</v>
      </c>
      <c r="B62" s="74"/>
      <c r="C62" s="74"/>
      <c r="D62" s="74"/>
      <c r="E62" s="74"/>
      <c r="F62" s="74"/>
      <c r="G62" s="74"/>
      <c r="H62" s="74"/>
      <c r="I62" s="74"/>
      <c r="J62" s="74"/>
      <c r="K62" s="74"/>
      <c r="L62" s="428"/>
      <c r="M62" s="648"/>
    </row>
    <row r="63" ht="28" spans="1:13">
      <c r="A63" s="615" t="s">
        <v>266</v>
      </c>
      <c r="B63" s="616" t="s">
        <v>267</v>
      </c>
      <c r="C63" s="369" t="s">
        <v>268</v>
      </c>
      <c r="D63" s="369"/>
      <c r="E63" s="369"/>
      <c r="F63" s="369"/>
      <c r="G63" s="369"/>
      <c r="H63" s="369"/>
      <c r="I63" s="369"/>
      <c r="J63" s="369" t="s">
        <v>269</v>
      </c>
      <c r="K63" s="369" t="s">
        <v>270</v>
      </c>
      <c r="L63" s="638" t="s">
        <v>271</v>
      </c>
      <c r="M63" s="648"/>
    </row>
    <row r="64" ht="24.95" customHeight="1" spans="1:13">
      <c r="A64" s="60"/>
      <c r="B64" s="62"/>
      <c r="C64" s="580" t="s">
        <v>288</v>
      </c>
      <c r="D64" s="580"/>
      <c r="E64" s="580"/>
      <c r="F64" s="580"/>
      <c r="G64" s="580"/>
      <c r="H64" s="580"/>
      <c r="I64" s="580"/>
      <c r="J64" s="643">
        <v>386</v>
      </c>
      <c r="K64" s="644"/>
      <c r="L64" s="599">
        <f>+A64*B64*J64</f>
        <v>0</v>
      </c>
      <c r="M64" s="648"/>
    </row>
    <row r="65" ht="24.95" customHeight="1" spans="1:13">
      <c r="A65" s="60"/>
      <c r="B65" s="62"/>
      <c r="C65" s="580" t="s">
        <v>289</v>
      </c>
      <c r="D65" s="580"/>
      <c r="E65" s="580"/>
      <c r="F65" s="580"/>
      <c r="G65" s="580"/>
      <c r="H65" s="580"/>
      <c r="I65" s="580"/>
      <c r="J65" s="670">
        <v>616</v>
      </c>
      <c r="K65" s="671"/>
      <c r="L65" s="599">
        <f>+A65*B65*J65</f>
        <v>0</v>
      </c>
      <c r="M65" s="648"/>
    </row>
    <row r="66" ht="15.2" spans="1:13">
      <c r="A66" s="650" t="s">
        <v>290</v>
      </c>
      <c r="B66" s="651"/>
      <c r="C66" s="651"/>
      <c r="D66" s="651"/>
      <c r="E66" s="651"/>
      <c r="F66" s="651"/>
      <c r="G66" s="651"/>
      <c r="H66" s="651"/>
      <c r="I66" s="651"/>
      <c r="J66" s="672" t="s">
        <v>92</v>
      </c>
      <c r="K66" s="673"/>
      <c r="L66" s="674">
        <f ca="1">SUM(L46:L65)</f>
        <v>0</v>
      </c>
      <c r="M66" s="648"/>
    </row>
    <row r="67" ht="12.75" customHeight="1" spans="1:13">
      <c r="A67" s="652"/>
      <c r="B67" s="427"/>
      <c r="C67" s="427"/>
      <c r="D67" s="427"/>
      <c r="E67" s="427"/>
      <c r="F67" s="427"/>
      <c r="G67" s="427"/>
      <c r="H67" s="427"/>
      <c r="I67" s="427"/>
      <c r="J67" s="675" t="s">
        <v>291</v>
      </c>
      <c r="K67" s="676"/>
      <c r="L67" s="677">
        <f ca="1">+L66*16%</f>
        <v>0</v>
      </c>
      <c r="M67" s="648"/>
    </row>
    <row r="68" ht="15.95" spans="1:13">
      <c r="A68" s="652"/>
      <c r="B68" s="427"/>
      <c r="C68" s="427"/>
      <c r="D68" s="427"/>
      <c r="E68" s="427"/>
      <c r="F68" s="427"/>
      <c r="G68" s="427"/>
      <c r="H68" s="427"/>
      <c r="I68" s="427"/>
      <c r="J68" s="678" t="s">
        <v>196</v>
      </c>
      <c r="K68" s="679"/>
      <c r="L68" s="680">
        <f ca="1">+L67+L66</f>
        <v>0</v>
      </c>
      <c r="M68" s="648"/>
    </row>
    <row r="69" ht="5.25" customHeight="1" spans="1:13">
      <c r="A69" s="652"/>
      <c r="B69" s="427"/>
      <c r="C69" s="427"/>
      <c r="D69" s="427"/>
      <c r="E69" s="427"/>
      <c r="F69" s="427"/>
      <c r="G69" s="427"/>
      <c r="H69" s="427"/>
      <c r="I69" s="427"/>
      <c r="J69" s="681"/>
      <c r="K69" s="681"/>
      <c r="L69" s="682"/>
      <c r="M69" s="648"/>
    </row>
    <row r="70" ht="21" customHeight="1" spans="1:13">
      <c r="A70" s="653" t="s">
        <v>292</v>
      </c>
      <c r="B70" s="654"/>
      <c r="C70" s="654"/>
      <c r="D70" s="654"/>
      <c r="E70" s="654"/>
      <c r="F70" s="654"/>
      <c r="G70" s="654"/>
      <c r="H70" s="654"/>
      <c r="I70" s="654"/>
      <c r="J70" s="654"/>
      <c r="K70" s="654"/>
      <c r="L70" s="654"/>
      <c r="M70" s="648"/>
    </row>
    <row r="71" ht="9" customHeight="1" spans="1:13">
      <c r="A71" s="655"/>
      <c r="B71" s="656"/>
      <c r="C71" s="656"/>
      <c r="D71" s="656"/>
      <c r="E71" s="656"/>
      <c r="F71" s="656"/>
      <c r="G71" s="656"/>
      <c r="H71" s="656"/>
      <c r="I71" s="656"/>
      <c r="J71" s="656"/>
      <c r="K71" s="656"/>
      <c r="L71" s="656"/>
      <c r="M71" s="648"/>
    </row>
    <row r="72" s="3" customFormat="1" ht="21" customHeight="1" spans="1:13">
      <c r="A72" s="73" t="s">
        <v>293</v>
      </c>
      <c r="B72" s="74"/>
      <c r="C72" s="74"/>
      <c r="D72" s="74"/>
      <c r="E72" s="74"/>
      <c r="F72" s="74"/>
      <c r="G72" s="74"/>
      <c r="H72" s="74"/>
      <c r="I72" s="74"/>
      <c r="J72" s="74"/>
      <c r="K72" s="74"/>
      <c r="L72" s="428"/>
      <c r="M72" s="648"/>
    </row>
    <row r="73" s="3" customFormat="1" ht="25.7" customHeight="1" spans="1:13">
      <c r="A73" s="657" t="s">
        <v>294</v>
      </c>
      <c r="B73" s="658"/>
      <c r="C73" s="658"/>
      <c r="D73" s="658"/>
      <c r="E73" s="658"/>
      <c r="F73" s="658"/>
      <c r="G73" s="658"/>
      <c r="H73" s="658"/>
      <c r="I73" s="658"/>
      <c r="J73" s="658"/>
      <c r="K73" s="658"/>
      <c r="L73" s="658"/>
      <c r="M73" s="648"/>
    </row>
    <row r="74" s="3" customFormat="1" ht="25.5" customHeight="1" spans="1:13">
      <c r="A74" s="657" t="s">
        <v>295</v>
      </c>
      <c r="B74" s="658"/>
      <c r="C74" s="658"/>
      <c r="D74" s="658"/>
      <c r="E74" s="658"/>
      <c r="F74" s="658"/>
      <c r="G74" s="658"/>
      <c r="H74" s="658"/>
      <c r="I74" s="658"/>
      <c r="J74" s="658"/>
      <c r="K74" s="658"/>
      <c r="L74" s="658"/>
      <c r="M74" s="648"/>
    </row>
    <row r="75" s="3" customFormat="1" ht="14.25" customHeight="1" spans="1:13">
      <c r="A75" s="657" t="s">
        <v>296</v>
      </c>
      <c r="B75" s="658"/>
      <c r="C75" s="658"/>
      <c r="D75" s="658"/>
      <c r="E75" s="658"/>
      <c r="F75" s="658"/>
      <c r="G75" s="658"/>
      <c r="H75" s="658"/>
      <c r="I75" s="658"/>
      <c r="J75" s="658"/>
      <c r="K75" s="658"/>
      <c r="L75" s="658"/>
      <c r="M75" s="648"/>
    </row>
    <row r="76" s="3" customFormat="1" ht="12.75" customHeight="1" spans="1:13">
      <c r="A76" s="657" t="s">
        <v>297</v>
      </c>
      <c r="B76" s="658"/>
      <c r="C76" s="658"/>
      <c r="D76" s="658"/>
      <c r="E76" s="658"/>
      <c r="F76" s="658"/>
      <c r="G76" s="658"/>
      <c r="H76" s="658"/>
      <c r="I76" s="658"/>
      <c r="J76" s="658"/>
      <c r="K76" s="658"/>
      <c r="L76" s="658"/>
      <c r="M76" s="648"/>
    </row>
    <row r="77" s="3" customFormat="1" ht="12.75" customHeight="1" spans="1:13">
      <c r="A77" s="657" t="s">
        <v>298</v>
      </c>
      <c r="B77" s="658"/>
      <c r="C77" s="658"/>
      <c r="D77" s="658"/>
      <c r="E77" s="658"/>
      <c r="F77" s="658"/>
      <c r="G77" s="658"/>
      <c r="H77" s="658"/>
      <c r="I77" s="658"/>
      <c r="J77" s="658"/>
      <c r="K77" s="658"/>
      <c r="L77" s="658"/>
      <c r="M77" s="648"/>
    </row>
    <row r="78" s="3" customFormat="1" ht="15" customHeight="1" spans="1:13">
      <c r="A78" s="659" t="s">
        <v>299</v>
      </c>
      <c r="B78" s="660"/>
      <c r="C78" s="660"/>
      <c r="D78" s="660"/>
      <c r="E78" s="660"/>
      <c r="F78" s="660"/>
      <c r="G78" s="660"/>
      <c r="H78" s="660"/>
      <c r="I78" s="660"/>
      <c r="J78" s="660"/>
      <c r="K78" s="660"/>
      <c r="L78" s="660"/>
      <c r="M78" s="648"/>
    </row>
    <row r="79" s="3" customFormat="1" spans="1:13">
      <c r="A79" s="657" t="s">
        <v>300</v>
      </c>
      <c r="B79" s="658"/>
      <c r="C79" s="658"/>
      <c r="D79" s="658"/>
      <c r="E79" s="658"/>
      <c r="F79" s="658"/>
      <c r="G79" s="658"/>
      <c r="H79" s="658"/>
      <c r="I79" s="658"/>
      <c r="J79" s="658"/>
      <c r="K79" s="658"/>
      <c r="L79" s="658"/>
      <c r="M79" s="648"/>
    </row>
    <row r="80" s="3" customFormat="1" ht="27.6" customHeight="1" spans="1:13">
      <c r="A80" s="657" t="s">
        <v>301</v>
      </c>
      <c r="B80" s="658"/>
      <c r="C80" s="658"/>
      <c r="D80" s="658"/>
      <c r="E80" s="658"/>
      <c r="F80" s="658"/>
      <c r="G80" s="658"/>
      <c r="H80" s="658"/>
      <c r="I80" s="658"/>
      <c r="J80" s="658"/>
      <c r="K80" s="658"/>
      <c r="L80" s="658"/>
      <c r="M80" s="648"/>
    </row>
    <row r="81" s="3" customFormat="1" ht="27" customHeight="1" spans="1:13">
      <c r="A81" s="382" t="s">
        <v>302</v>
      </c>
      <c r="B81" s="383"/>
      <c r="C81" s="383"/>
      <c r="D81" s="383"/>
      <c r="E81" s="383"/>
      <c r="F81" s="383"/>
      <c r="G81" s="383"/>
      <c r="H81" s="383"/>
      <c r="I81" s="383"/>
      <c r="J81" s="383"/>
      <c r="K81" s="383"/>
      <c r="L81" s="383"/>
      <c r="M81" s="648"/>
    </row>
    <row r="82" s="3" customFormat="1" ht="27.95" customHeight="1" spans="1:13">
      <c r="A82" s="661" t="s">
        <v>303</v>
      </c>
      <c r="B82" s="662"/>
      <c r="C82" s="662"/>
      <c r="D82" s="662"/>
      <c r="E82" s="662"/>
      <c r="F82" s="662"/>
      <c r="G82" s="662"/>
      <c r="H82" s="662"/>
      <c r="I82" s="662"/>
      <c r="J82" s="662"/>
      <c r="K82" s="662"/>
      <c r="L82" s="662"/>
      <c r="M82" s="648"/>
    </row>
    <row r="83" s="3" customFormat="1" ht="12.75" customHeight="1" spans="1:13">
      <c r="A83" s="661" t="s">
        <v>304</v>
      </c>
      <c r="B83" s="662"/>
      <c r="C83" s="662"/>
      <c r="D83" s="662"/>
      <c r="E83" s="662"/>
      <c r="F83" s="662"/>
      <c r="G83" s="662"/>
      <c r="H83" s="662"/>
      <c r="I83" s="662"/>
      <c r="J83" s="662"/>
      <c r="K83" s="662"/>
      <c r="L83" s="662"/>
      <c r="M83" s="648"/>
    </row>
    <row r="84" s="3" customFormat="1" ht="12.75" customHeight="1" spans="1:13">
      <c r="A84" s="661" t="s">
        <v>305</v>
      </c>
      <c r="B84" s="662"/>
      <c r="C84" s="662"/>
      <c r="D84" s="662"/>
      <c r="E84" s="662"/>
      <c r="F84" s="662"/>
      <c r="G84" s="662"/>
      <c r="H84" s="662"/>
      <c r="I84" s="662"/>
      <c r="J84" s="662"/>
      <c r="K84" s="662"/>
      <c r="L84" s="662"/>
      <c r="M84" s="648"/>
    </row>
    <row r="85" s="3" customFormat="1" ht="16.5" customHeight="1" spans="1:13">
      <c r="A85" s="661" t="s">
        <v>306</v>
      </c>
      <c r="B85" s="662"/>
      <c r="C85" s="662"/>
      <c r="D85" s="662"/>
      <c r="E85" s="662"/>
      <c r="F85" s="662"/>
      <c r="G85" s="662"/>
      <c r="H85" s="662"/>
      <c r="I85" s="662"/>
      <c r="J85" s="662"/>
      <c r="K85" s="662"/>
      <c r="L85" s="662"/>
      <c r="M85" s="648"/>
    </row>
    <row r="86" s="3" customFormat="1" ht="24" customHeight="1" spans="1:13">
      <c r="A86" s="661" t="s">
        <v>307</v>
      </c>
      <c r="B86" s="662"/>
      <c r="C86" s="662"/>
      <c r="D86" s="662"/>
      <c r="E86" s="662"/>
      <c r="F86" s="662"/>
      <c r="G86" s="662"/>
      <c r="H86" s="662"/>
      <c r="I86" s="662"/>
      <c r="J86" s="662"/>
      <c r="K86" s="662"/>
      <c r="L86" s="662"/>
      <c r="M86" s="648"/>
    </row>
    <row r="87" s="3" customFormat="1" ht="25.5" customHeight="1" spans="1:13">
      <c r="A87" s="661" t="s">
        <v>308</v>
      </c>
      <c r="B87" s="662"/>
      <c r="C87" s="662"/>
      <c r="D87" s="662"/>
      <c r="E87" s="662"/>
      <c r="F87" s="662"/>
      <c r="G87" s="662"/>
      <c r="H87" s="662"/>
      <c r="I87" s="662"/>
      <c r="J87" s="662"/>
      <c r="K87" s="662"/>
      <c r="L87" s="662"/>
      <c r="M87" s="648"/>
    </row>
    <row r="88" s="169" customFormat="1" ht="15" customHeight="1" spans="1:13">
      <c r="A88" s="312" t="s">
        <v>242</v>
      </c>
      <c r="B88" s="313"/>
      <c r="C88" s="313"/>
      <c r="D88" s="313"/>
      <c r="E88" s="313"/>
      <c r="F88" s="313"/>
      <c r="G88" s="313"/>
      <c r="H88" s="313"/>
      <c r="I88" s="313"/>
      <c r="J88" s="313"/>
      <c r="K88" s="313"/>
      <c r="L88" s="348"/>
      <c r="M88" s="648"/>
    </row>
    <row r="89" s="3" customFormat="1" ht="41.25" customHeight="1" spans="1:13">
      <c r="A89" s="663" t="s">
        <v>309</v>
      </c>
      <c r="B89" s="664"/>
      <c r="C89" s="664"/>
      <c r="D89" s="664"/>
      <c r="E89" s="664"/>
      <c r="F89" s="664"/>
      <c r="G89" s="664"/>
      <c r="H89" s="664"/>
      <c r="I89" s="664"/>
      <c r="J89" s="664"/>
      <c r="K89" s="664"/>
      <c r="L89" s="683"/>
      <c r="M89" s="648"/>
    </row>
    <row r="90" s="3" customFormat="1" spans="1:13">
      <c r="A90" s="665"/>
      <c r="B90" s="666"/>
      <c r="C90" s="666"/>
      <c r="D90" s="666"/>
      <c r="E90" s="666"/>
      <c r="F90" s="666"/>
      <c r="G90" s="666"/>
      <c r="H90" s="666"/>
      <c r="I90" s="666"/>
      <c r="J90" s="666"/>
      <c r="K90" s="666"/>
      <c r="L90" s="666"/>
      <c r="M90" s="648"/>
    </row>
    <row r="91" s="3" customFormat="1" ht="3" customHeight="1" spans="1:13">
      <c r="A91" s="422"/>
      <c r="B91" s="423"/>
      <c r="C91" s="423"/>
      <c r="D91" s="423"/>
      <c r="E91" s="423"/>
      <c r="F91" s="423"/>
      <c r="G91" s="423"/>
      <c r="H91" s="423"/>
      <c r="I91" s="423"/>
      <c r="J91" s="423"/>
      <c r="K91" s="423"/>
      <c r="L91" s="433"/>
      <c r="M91" s="648"/>
    </row>
    <row r="92" ht="35.25" customHeight="1" spans="1:13">
      <c r="A92" s="159" t="s">
        <v>224</v>
      </c>
      <c r="B92" s="160"/>
      <c r="C92" s="160"/>
      <c r="D92" s="160"/>
      <c r="E92" s="160"/>
      <c r="F92" s="160"/>
      <c r="G92" s="160"/>
      <c r="H92" s="160"/>
      <c r="I92" s="160"/>
      <c r="J92" s="160"/>
      <c r="K92" s="160"/>
      <c r="L92" s="160"/>
      <c r="M92" s="648"/>
    </row>
    <row r="93" ht="24.75" customHeight="1" spans="1:13">
      <c r="A93" s="161" t="s">
        <v>225</v>
      </c>
      <c r="B93" s="161"/>
      <c r="C93" s="161"/>
      <c r="D93" s="161"/>
      <c r="E93" s="161"/>
      <c r="F93" s="161"/>
      <c r="G93" s="161"/>
      <c r="H93" s="161"/>
      <c r="I93" s="161"/>
      <c r="J93" s="161"/>
      <c r="K93" s="161"/>
      <c r="L93" s="161"/>
      <c r="M93" s="648"/>
    </row>
    <row r="94" ht="18.35" spans="1:13">
      <c r="A94" s="162" t="s">
        <v>226</v>
      </c>
      <c r="B94" s="163"/>
      <c r="C94" s="163"/>
      <c r="D94" s="163"/>
      <c r="E94" s="163"/>
      <c r="F94" s="163"/>
      <c r="G94" s="163"/>
      <c r="H94" s="163"/>
      <c r="I94" s="163"/>
      <c r="J94" s="163"/>
      <c r="K94" s="163"/>
      <c r="L94" s="163"/>
      <c r="M94" s="684"/>
    </row>
    <row r="105" ht="15.2" spans="6:7">
      <c r="F105" s="667"/>
      <c r="G105" s="668"/>
    </row>
    <row r="106" spans="6:7">
      <c r="F106" s="669"/>
      <c r="G106" s="667"/>
    </row>
    <row r="107" spans="6:7">
      <c r="F107" s="669"/>
      <c r="G107" s="667"/>
    </row>
    <row r="108" spans="6:7">
      <c r="F108" s="669"/>
      <c r="G108" s="667"/>
    </row>
  </sheetData>
  <sheetProtection algorithmName="SHA-512" hashValue="7YL5Mz9MKNJOwuMUIOjboT0Kznj3mmGg98pVetmkir3DEFwFE+aiZPTgCjX6rY8FLzgbticzmFhFCExggPVgxw==" saltValue="X60ejBAP2+Lzs7PVsQM+Cw==" spinCount="100000" sheet="1" objects="1" scenarios="1"/>
  <mergeCells count="112">
    <mergeCell ref="E3:J3"/>
    <mergeCell ref="E4:J4"/>
    <mergeCell ref="A5:M5"/>
    <mergeCell ref="H6:I6"/>
    <mergeCell ref="J6:L6"/>
    <mergeCell ref="A7:L7"/>
    <mergeCell ref="D8:H8"/>
    <mergeCell ref="K8:L8"/>
    <mergeCell ref="D9:H9"/>
    <mergeCell ref="D10:H10"/>
    <mergeCell ref="D11:H11"/>
    <mergeCell ref="J11:L11"/>
    <mergeCell ref="D12:H12"/>
    <mergeCell ref="J12:L12"/>
    <mergeCell ref="D13:H13"/>
    <mergeCell ref="J13:L13"/>
    <mergeCell ref="D14:H14"/>
    <mergeCell ref="J14:L14"/>
    <mergeCell ref="D15:H15"/>
    <mergeCell ref="J15:L15"/>
    <mergeCell ref="A17:L17"/>
    <mergeCell ref="B20:F20"/>
    <mergeCell ref="H20:L20"/>
    <mergeCell ref="B22:F22"/>
    <mergeCell ref="A24:L24"/>
    <mergeCell ref="A25:L25"/>
    <mergeCell ref="B30:C30"/>
    <mergeCell ref="H30:L30"/>
    <mergeCell ref="I32:L32"/>
    <mergeCell ref="I33:L33"/>
    <mergeCell ref="I36:L36"/>
    <mergeCell ref="I37:L37"/>
    <mergeCell ref="A39:L39"/>
    <mergeCell ref="A44:K44"/>
    <mergeCell ref="C45:I45"/>
    <mergeCell ref="C46:I46"/>
    <mergeCell ref="C47:I47"/>
    <mergeCell ref="A48:K48"/>
    <mergeCell ref="A49:B49"/>
    <mergeCell ref="C49:I49"/>
    <mergeCell ref="J49:K49"/>
    <mergeCell ref="A50:B50"/>
    <mergeCell ref="C50:I50"/>
    <mergeCell ref="J50:K50"/>
    <mergeCell ref="A51:B51"/>
    <mergeCell ref="C51:I51"/>
    <mergeCell ref="J51:K51"/>
    <mergeCell ref="A52:B52"/>
    <mergeCell ref="C52:I52"/>
    <mergeCell ref="J52:K52"/>
    <mergeCell ref="A53:B53"/>
    <mergeCell ref="C53:I53"/>
    <mergeCell ref="J53:K53"/>
    <mergeCell ref="A54:B54"/>
    <mergeCell ref="C54:I54"/>
    <mergeCell ref="J54:K54"/>
    <mergeCell ref="A55:B55"/>
    <mergeCell ref="C55:I55"/>
    <mergeCell ref="J55:K55"/>
    <mergeCell ref="A56:B56"/>
    <mergeCell ref="C56:I56"/>
    <mergeCell ref="J56:K56"/>
    <mergeCell ref="A57:B57"/>
    <mergeCell ref="C57:I57"/>
    <mergeCell ref="J57:K57"/>
    <mergeCell ref="A58:K58"/>
    <mergeCell ref="A59:B59"/>
    <mergeCell ref="C59:I59"/>
    <mergeCell ref="A60:B60"/>
    <mergeCell ref="C60:I60"/>
    <mergeCell ref="A61:B61"/>
    <mergeCell ref="C61:I61"/>
    <mergeCell ref="A62:K62"/>
    <mergeCell ref="C63:I63"/>
    <mergeCell ref="C64:I64"/>
    <mergeCell ref="J64:K64"/>
    <mergeCell ref="C65:I65"/>
    <mergeCell ref="J65:K65"/>
    <mergeCell ref="J66:K66"/>
    <mergeCell ref="J67:K67"/>
    <mergeCell ref="J68:K68"/>
    <mergeCell ref="A70:L70"/>
    <mergeCell ref="A72:K72"/>
    <mergeCell ref="A73:L73"/>
    <mergeCell ref="A74:L74"/>
    <mergeCell ref="A75:L75"/>
    <mergeCell ref="A76:L76"/>
    <mergeCell ref="A77:L77"/>
    <mergeCell ref="A78:L78"/>
    <mergeCell ref="A79:L79"/>
    <mergeCell ref="A80:L80"/>
    <mergeCell ref="A81:L81"/>
    <mergeCell ref="A82:L82"/>
    <mergeCell ref="A83:L83"/>
    <mergeCell ref="A84:L84"/>
    <mergeCell ref="A85:L85"/>
    <mergeCell ref="A86:L86"/>
    <mergeCell ref="A87:L87"/>
    <mergeCell ref="A88:L88"/>
    <mergeCell ref="A89:L89"/>
    <mergeCell ref="A90:L90"/>
    <mergeCell ref="A91:L91"/>
    <mergeCell ref="A92:L92"/>
    <mergeCell ref="A93:L93"/>
    <mergeCell ref="A94:L94"/>
    <mergeCell ref="G28:G29"/>
    <mergeCell ref="M6:M94"/>
    <mergeCell ref="K9:L10"/>
    <mergeCell ref="K2:M3"/>
    <mergeCell ref="A40:L42"/>
    <mergeCell ref="H28:L29"/>
    <mergeCell ref="A66:I68"/>
  </mergeCells>
  <printOptions horizontalCentered="1"/>
  <pageMargins left="0.393700787401575" right="0.393700787401575" top="0.393700787401575" bottom="0.393700787401575" header="0" footer="0"/>
  <pageSetup paperSize="1" scale="50" fitToHeight="5"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E32963"/>
  </sheetPr>
  <dimension ref="A1:M112"/>
  <sheetViews>
    <sheetView showGridLines="0" workbookViewId="0">
      <selection activeCell="J6" sqref="J6:L6"/>
    </sheetView>
  </sheetViews>
  <sheetFormatPr defaultColWidth="11" defaultRowHeight="13.6"/>
  <cols>
    <col min="1" max="3" width="9.28571428571429" style="4" customWidth="1"/>
    <col min="4" max="4" width="11" style="4" customWidth="1"/>
    <col min="5" max="11" width="11.4285714285714" style="4" customWidth="1"/>
    <col min="12" max="12" width="14.2857142857143" style="4" customWidth="1"/>
    <col min="13" max="13" width="7.71428571428571" style="4" customWidth="1"/>
    <col min="14" max="16384" width="11.4285714285714" style="4"/>
  </cols>
  <sheetData>
    <row r="1" s="1" customFormat="1" ht="57.95" customHeight="1" spans="1:13">
      <c r="A1" s="5"/>
      <c r="B1" s="5"/>
      <c r="C1" s="5"/>
      <c r="D1" s="79"/>
      <c r="E1" s="79"/>
      <c r="F1" s="79"/>
      <c r="G1" s="79"/>
      <c r="H1" s="79"/>
      <c r="I1" s="79"/>
      <c r="J1" s="79"/>
      <c r="K1" s="79"/>
      <c r="L1" s="79"/>
      <c r="M1" s="79"/>
    </row>
    <row r="2" s="1" customFormat="1" ht="15" customHeight="1" spans="1:13">
      <c r="A2" s="4"/>
      <c r="B2" s="4"/>
      <c r="C2" s="4"/>
      <c r="D2" s="4"/>
      <c r="E2" s="80"/>
      <c r="F2" s="81"/>
      <c r="G2" s="81"/>
      <c r="H2" s="81"/>
      <c r="I2" s="81"/>
      <c r="J2" s="81"/>
      <c r="K2" s="105"/>
      <c r="L2" s="105"/>
      <c r="M2" s="105"/>
    </row>
    <row r="3" s="1" customFormat="1" ht="15" customHeight="1" spans="1:13">
      <c r="A3" s="4"/>
      <c r="B3" s="4"/>
      <c r="C3" s="4"/>
      <c r="D3" s="82"/>
      <c r="E3" s="83" t="s">
        <v>310</v>
      </c>
      <c r="F3" s="83"/>
      <c r="G3" s="83"/>
      <c r="H3" s="83"/>
      <c r="I3" s="83"/>
      <c r="J3" s="83"/>
      <c r="K3" s="105"/>
      <c r="L3" s="105"/>
      <c r="M3" s="105"/>
    </row>
    <row r="4" s="1" customFormat="1" ht="30" customHeight="1" spans="1:13">
      <c r="A4" s="4"/>
      <c r="B4" s="4"/>
      <c r="C4" s="4"/>
      <c r="D4" s="4"/>
      <c r="E4" s="84" t="s">
        <v>311</v>
      </c>
      <c r="F4" s="84"/>
      <c r="G4" s="84"/>
      <c r="H4" s="84"/>
      <c r="I4" s="84"/>
      <c r="J4" s="84"/>
      <c r="K4" s="80"/>
      <c r="L4" s="137"/>
      <c r="M4" s="4"/>
    </row>
    <row r="5" s="1" customFormat="1" ht="36.75" customHeight="1" spans="1:13">
      <c r="A5" s="6" t="s">
        <v>17</v>
      </c>
      <c r="B5" s="7"/>
      <c r="C5" s="7"/>
      <c r="D5" s="7"/>
      <c r="E5" s="7"/>
      <c r="F5" s="7"/>
      <c r="G5" s="7"/>
      <c r="H5" s="7"/>
      <c r="I5" s="7"/>
      <c r="J5" s="7"/>
      <c r="K5" s="7"/>
      <c r="L5" s="7"/>
      <c r="M5" s="138"/>
    </row>
    <row r="6" s="1" customFormat="1" ht="12.75" customHeight="1" spans="1:13">
      <c r="A6" s="175" t="s">
        <v>18</v>
      </c>
      <c r="B6" s="176" t="str">
        <f>+'DATOS MAESTROS'!B3</f>
        <v>GLASSTECH MEXICO 2025</v>
      </c>
      <c r="C6" s="177"/>
      <c r="D6" s="177"/>
      <c r="E6" s="177"/>
      <c r="F6" s="177"/>
      <c r="G6" s="243"/>
      <c r="H6" s="244" t="s">
        <v>19</v>
      </c>
      <c r="I6" s="256"/>
      <c r="J6" s="257" t="str">
        <f>+'DATOS MAESTROS'!B4</f>
        <v>16 al 18 de julio 2025</v>
      </c>
      <c r="K6" s="258"/>
      <c r="L6" s="258"/>
      <c r="M6" s="544" t="s">
        <v>263</v>
      </c>
    </row>
    <row r="7" s="1" customFormat="1" ht="17.55" spans="1:13">
      <c r="A7" s="178" t="s">
        <v>21</v>
      </c>
      <c r="B7" s="179"/>
      <c r="C7" s="179"/>
      <c r="D7" s="179"/>
      <c r="E7" s="179"/>
      <c r="F7" s="179"/>
      <c r="G7" s="179"/>
      <c r="H7" s="179"/>
      <c r="I7" s="179"/>
      <c r="J7" s="179"/>
      <c r="K7" s="179"/>
      <c r="L7" s="179"/>
      <c r="M7" s="545"/>
    </row>
    <row r="8" s="1" customFormat="1" ht="15.95" spans="1:13">
      <c r="A8" s="180" t="s">
        <v>22</v>
      </c>
      <c r="B8" s="181"/>
      <c r="C8" s="181"/>
      <c r="D8" s="182"/>
      <c r="E8" s="182"/>
      <c r="F8" s="182"/>
      <c r="G8" s="182"/>
      <c r="H8" s="182"/>
      <c r="I8" s="186"/>
      <c r="J8" s="186"/>
      <c r="K8" s="259" t="s">
        <v>23</v>
      </c>
      <c r="L8" s="260"/>
      <c r="M8" s="545"/>
    </row>
    <row r="9" s="1" customFormat="1" ht="12.75" customHeight="1" spans="1:13">
      <c r="A9" s="183" t="s">
        <v>24</v>
      </c>
      <c r="B9" s="184"/>
      <c r="C9" s="184"/>
      <c r="D9" s="185"/>
      <c r="E9" s="185"/>
      <c r="F9" s="185"/>
      <c r="G9" s="185"/>
      <c r="H9" s="185"/>
      <c r="I9" s="186"/>
      <c r="J9" s="186"/>
      <c r="K9" s="261"/>
      <c r="L9" s="262"/>
      <c r="M9" s="545"/>
    </row>
    <row r="10" s="1" customFormat="1" ht="13.5" customHeight="1" spans="1:13">
      <c r="A10" s="183" t="s">
        <v>25</v>
      </c>
      <c r="B10" s="184"/>
      <c r="C10" s="184"/>
      <c r="D10" s="185"/>
      <c r="E10" s="185"/>
      <c r="F10" s="185"/>
      <c r="G10" s="185"/>
      <c r="H10" s="185"/>
      <c r="I10" s="186"/>
      <c r="J10" s="186"/>
      <c r="K10" s="263"/>
      <c r="L10" s="264"/>
      <c r="M10" s="545"/>
    </row>
    <row r="11" s="1" customFormat="1" ht="15.2" spans="1:13">
      <c r="A11" s="183" t="s">
        <v>26</v>
      </c>
      <c r="B11" s="184"/>
      <c r="C11" s="184"/>
      <c r="D11" s="185"/>
      <c r="E11" s="185"/>
      <c r="F11" s="185"/>
      <c r="G11" s="185"/>
      <c r="H11" s="185"/>
      <c r="I11" s="265" t="s">
        <v>27</v>
      </c>
      <c r="J11" s="266"/>
      <c r="K11" s="266"/>
      <c r="L11" s="266"/>
      <c r="M11" s="545"/>
    </row>
    <row r="12" s="1" customFormat="1" ht="15.2" spans="1:13">
      <c r="A12" s="183" t="s">
        <v>28</v>
      </c>
      <c r="B12" s="184"/>
      <c r="C12" s="184"/>
      <c r="D12" s="185"/>
      <c r="E12" s="185"/>
      <c r="F12" s="185"/>
      <c r="G12" s="185"/>
      <c r="H12" s="185"/>
      <c r="I12" s="265" t="s">
        <v>29</v>
      </c>
      <c r="J12" s="266"/>
      <c r="K12" s="266"/>
      <c r="L12" s="266"/>
      <c r="M12" s="545"/>
    </row>
    <row r="13" s="1" customFormat="1" ht="15.2" spans="1:13">
      <c r="A13" s="183" t="s">
        <v>30</v>
      </c>
      <c r="B13" s="184"/>
      <c r="C13" s="184"/>
      <c r="D13" s="185"/>
      <c r="E13" s="185"/>
      <c r="F13" s="185"/>
      <c r="G13" s="185"/>
      <c r="H13" s="185"/>
      <c r="I13" s="265" t="s">
        <v>31</v>
      </c>
      <c r="J13" s="266"/>
      <c r="K13" s="266"/>
      <c r="L13" s="266"/>
      <c r="M13" s="545"/>
    </row>
    <row r="14" s="1" customFormat="1" ht="15.2" spans="1:13">
      <c r="A14" s="183" t="s">
        <v>32</v>
      </c>
      <c r="B14" s="184"/>
      <c r="C14" s="184"/>
      <c r="D14" s="185"/>
      <c r="E14" s="185"/>
      <c r="F14" s="185"/>
      <c r="G14" s="185"/>
      <c r="H14" s="185"/>
      <c r="I14" s="265" t="s">
        <v>33</v>
      </c>
      <c r="J14" s="266"/>
      <c r="K14" s="266"/>
      <c r="L14" s="266"/>
      <c r="M14" s="545"/>
    </row>
    <row r="15" s="1" customFormat="1" ht="15.2" spans="1:13">
      <c r="A15" s="183" t="s">
        <v>34</v>
      </c>
      <c r="B15" s="184"/>
      <c r="C15" s="184"/>
      <c r="D15" s="185"/>
      <c r="E15" s="185"/>
      <c r="F15" s="185"/>
      <c r="G15" s="185"/>
      <c r="H15" s="185"/>
      <c r="I15" s="267" t="s">
        <v>35</v>
      </c>
      <c r="J15" s="266"/>
      <c r="K15" s="266"/>
      <c r="L15" s="266"/>
      <c r="M15" s="545"/>
    </row>
    <row r="16" s="1" customFormat="1" ht="15.2" spans="1:13">
      <c r="A16" s="18"/>
      <c r="B16" s="18"/>
      <c r="C16" s="18"/>
      <c r="D16" s="26"/>
      <c r="E16" s="26"/>
      <c r="F16" s="26"/>
      <c r="G16" s="26"/>
      <c r="H16" s="26"/>
      <c r="I16" s="18"/>
      <c r="J16" s="18"/>
      <c r="K16" s="18"/>
      <c r="L16" s="26"/>
      <c r="M16" s="545"/>
    </row>
    <row r="17" s="1" customFormat="1" ht="15" customHeight="1" spans="1:13">
      <c r="A17" s="19" t="s">
        <v>36</v>
      </c>
      <c r="B17" s="20"/>
      <c r="C17" s="20"/>
      <c r="D17" s="20"/>
      <c r="E17" s="20"/>
      <c r="F17" s="20"/>
      <c r="G17" s="20"/>
      <c r="H17" s="20"/>
      <c r="I17" s="20"/>
      <c r="J17" s="20"/>
      <c r="K17" s="20"/>
      <c r="L17" s="20"/>
      <c r="M17" s="545"/>
    </row>
    <row r="18" s="1" customFormat="1" ht="15" customHeight="1" spans="1:13">
      <c r="A18" s="495" t="s">
        <v>264</v>
      </c>
      <c r="B18" s="428"/>
      <c r="C18" s="428"/>
      <c r="D18" s="428"/>
      <c r="E18" s="428"/>
      <c r="F18" s="428"/>
      <c r="G18" s="428"/>
      <c r="H18" s="428"/>
      <c r="I18" s="428"/>
      <c r="J18" s="428"/>
      <c r="K18" s="428"/>
      <c r="L18" s="271">
        <f>+'DATOS MAESTROS'!B5</f>
        <v>45832</v>
      </c>
      <c r="M18" s="545"/>
    </row>
    <row r="19" s="1" customFormat="1" ht="7.5" customHeight="1" spans="1:13">
      <c r="A19" s="367"/>
      <c r="B19" s="494"/>
      <c r="C19" s="494"/>
      <c r="D19" s="494"/>
      <c r="E19" s="494"/>
      <c r="F19" s="494"/>
      <c r="G19" s="494"/>
      <c r="H19" s="494"/>
      <c r="I19" s="494"/>
      <c r="J19" s="494"/>
      <c r="K19" s="144"/>
      <c r="L19" s="144"/>
      <c r="M19" s="545"/>
    </row>
    <row r="20" s="1" customFormat="1" ht="20.1" customHeight="1" spans="1:13">
      <c r="A20" s="187" t="s">
        <v>37</v>
      </c>
      <c r="B20" s="188"/>
      <c r="C20" s="188"/>
      <c r="D20" s="188"/>
      <c r="E20" s="188"/>
      <c r="F20" s="188"/>
      <c r="G20" s="188"/>
      <c r="H20" s="188"/>
      <c r="I20" s="188"/>
      <c r="J20" s="188"/>
      <c r="K20" s="188"/>
      <c r="L20" s="188"/>
      <c r="M20" s="545"/>
    </row>
    <row r="21" s="1" customFormat="1" ht="12.75" customHeight="1" spans="1:13">
      <c r="A21" s="192" t="s">
        <v>38</v>
      </c>
      <c r="B21" s="247" t="s">
        <v>39</v>
      </c>
      <c r="C21" s="247"/>
      <c r="D21" s="247"/>
      <c r="E21" s="247"/>
      <c r="F21" s="195"/>
      <c r="G21" s="198" t="s">
        <v>49</v>
      </c>
      <c r="H21" s="193" t="s">
        <v>50</v>
      </c>
      <c r="I21" s="193"/>
      <c r="J21" s="193"/>
      <c r="K21" s="193"/>
      <c r="L21" s="272"/>
      <c r="M21" s="545"/>
    </row>
    <row r="22" s="1" customFormat="1" ht="15.2" spans="1:13">
      <c r="A22" s="192"/>
      <c r="B22" s="186" t="s">
        <v>41</v>
      </c>
      <c r="C22" s="186"/>
      <c r="D22" s="186">
        <f>+'DATOS MAESTROS'!B7</f>
        <v>1010071218</v>
      </c>
      <c r="E22" s="186"/>
      <c r="F22" s="245"/>
      <c r="G22" s="248" t="s">
        <v>42</v>
      </c>
      <c r="H22" s="186" t="s">
        <v>43</v>
      </c>
      <c r="I22" s="248"/>
      <c r="J22" s="248"/>
      <c r="K22" s="273"/>
      <c r="L22" s="274"/>
      <c r="M22" s="545"/>
    </row>
    <row r="23" s="1" customFormat="1" ht="12.75" customHeight="1" spans="1:13">
      <c r="A23" s="192" t="s">
        <v>44</v>
      </c>
      <c r="B23" s="194" t="s">
        <v>45</v>
      </c>
      <c r="C23" s="194"/>
      <c r="D23" s="195"/>
      <c r="E23" s="195"/>
      <c r="F23" s="195"/>
      <c r="G23" s="248" t="s">
        <v>46</v>
      </c>
      <c r="H23" s="186"/>
      <c r="I23" s="186"/>
      <c r="J23" s="275">
        <f>+'DATOS MAESTROS'!B6</f>
        <v>45847</v>
      </c>
      <c r="K23" s="276"/>
      <c r="L23" s="186"/>
      <c r="M23" s="545"/>
    </row>
    <row r="24" s="1" customFormat="1" ht="15.2" spans="1:13">
      <c r="A24" s="196"/>
      <c r="B24" s="197"/>
      <c r="C24" s="197"/>
      <c r="D24" s="198"/>
      <c r="E24" s="198"/>
      <c r="F24" s="198"/>
      <c r="G24" s="186"/>
      <c r="H24" s="186"/>
      <c r="I24" s="186"/>
      <c r="J24" s="276"/>
      <c r="K24" s="276"/>
      <c r="L24" s="186"/>
      <c r="M24" s="545"/>
    </row>
    <row r="25" s="1" customFormat="1" ht="16.8" spans="1:13">
      <c r="A25" s="19" t="s">
        <v>47</v>
      </c>
      <c r="B25" s="20"/>
      <c r="C25" s="20"/>
      <c r="D25" s="20"/>
      <c r="E25" s="20"/>
      <c r="F25" s="20"/>
      <c r="G25" s="20"/>
      <c r="H25" s="20"/>
      <c r="I25" s="20"/>
      <c r="J25" s="20"/>
      <c r="K25" s="20"/>
      <c r="L25" s="20"/>
      <c r="M25" s="545"/>
    </row>
    <row r="26" s="1" customFormat="1" ht="15.2" spans="1:13">
      <c r="A26" s="495" t="s">
        <v>48</v>
      </c>
      <c r="B26" s="428"/>
      <c r="C26" s="428"/>
      <c r="D26" s="428"/>
      <c r="E26" s="428"/>
      <c r="F26" s="428"/>
      <c r="G26" s="428"/>
      <c r="H26" s="428"/>
      <c r="I26" s="428"/>
      <c r="J26" s="428"/>
      <c r="K26" s="428"/>
      <c r="L26" s="428"/>
      <c r="M26" s="545"/>
    </row>
    <row r="27" s="1" customFormat="1" ht="15.95" spans="1:13">
      <c r="A27" s="578" t="s">
        <v>49</v>
      </c>
      <c r="B27" s="17" t="s">
        <v>50</v>
      </c>
      <c r="D27" s="26"/>
      <c r="E27" s="26"/>
      <c r="F27" s="26"/>
      <c r="G27" s="26"/>
      <c r="H27" s="17"/>
      <c r="I27" s="17"/>
      <c r="J27" s="26"/>
      <c r="K27" s="26"/>
      <c r="L27" s="26"/>
      <c r="M27" s="545"/>
    </row>
    <row r="28" s="1" customFormat="1" ht="15.2" spans="1:13">
      <c r="A28" s="30"/>
      <c r="B28" s="24"/>
      <c r="C28" s="24"/>
      <c r="D28" s="93"/>
      <c r="E28" s="93"/>
      <c r="F28" s="18"/>
      <c r="G28" s="94" t="s">
        <v>51</v>
      </c>
      <c r="H28" s="117"/>
      <c r="I28" s="118"/>
      <c r="J28" s="118"/>
      <c r="K28" s="118"/>
      <c r="L28" s="118"/>
      <c r="M28" s="545"/>
    </row>
    <row r="29" s="1" customFormat="1" ht="15.95" spans="1:13">
      <c r="A29" s="32"/>
      <c r="B29" s="18"/>
      <c r="C29" s="18"/>
      <c r="D29" s="26"/>
      <c r="E29" s="26"/>
      <c r="F29" s="26"/>
      <c r="G29" s="94"/>
      <c r="H29" s="119"/>
      <c r="I29" s="120"/>
      <c r="J29" s="120"/>
      <c r="K29" s="120"/>
      <c r="L29" s="120"/>
      <c r="M29" s="545"/>
    </row>
    <row r="30" s="1" customFormat="1" ht="12.75" customHeight="1" spans="1:13">
      <c r="A30" s="32"/>
      <c r="B30" s="33" t="s">
        <v>52</v>
      </c>
      <c r="C30" s="33"/>
      <c r="D30" s="26"/>
      <c r="E30" s="26"/>
      <c r="F30" s="26"/>
      <c r="G30" s="26"/>
      <c r="H30" s="121" t="s">
        <v>53</v>
      </c>
      <c r="I30" s="121"/>
      <c r="J30" s="121"/>
      <c r="K30" s="121"/>
      <c r="L30" s="121"/>
      <c r="M30" s="545"/>
    </row>
    <row r="31" s="1" customFormat="1" ht="12.75" customHeight="1" spans="1:13">
      <c r="A31" s="32"/>
      <c r="B31" s="34" t="s">
        <v>54</v>
      </c>
      <c r="C31" s="35"/>
      <c r="E31" s="37" t="s">
        <v>55</v>
      </c>
      <c r="F31" s="95"/>
      <c r="G31" s="26"/>
      <c r="H31" s="121"/>
      <c r="I31" s="121"/>
      <c r="J31" s="121"/>
      <c r="K31" s="121"/>
      <c r="L31" s="121"/>
      <c r="M31" s="545"/>
    </row>
    <row r="32" s="1" customFormat="1" ht="15.2" spans="1:13">
      <c r="A32" s="36"/>
      <c r="B32" s="37" t="s">
        <v>56</v>
      </c>
      <c r="C32" s="35"/>
      <c r="E32" s="37"/>
      <c r="F32" s="37"/>
      <c r="G32" s="17"/>
      <c r="H32" s="17"/>
      <c r="I32" s="122"/>
      <c r="J32" s="122"/>
      <c r="K32" s="122"/>
      <c r="L32" s="122"/>
      <c r="M32" s="545"/>
    </row>
    <row r="33" s="1" customFormat="1" ht="15.95" spans="1:13">
      <c r="A33" s="36"/>
      <c r="B33" s="38" t="s">
        <v>57</v>
      </c>
      <c r="C33" s="35"/>
      <c r="E33" s="37" t="s">
        <v>58</v>
      </c>
      <c r="F33" s="95"/>
      <c r="G33" s="26"/>
      <c r="H33" s="26"/>
      <c r="I33" s="123" t="s">
        <v>59</v>
      </c>
      <c r="J33" s="123"/>
      <c r="K33" s="123"/>
      <c r="L33" s="123"/>
      <c r="M33" s="545"/>
    </row>
    <row r="34" s="1" customFormat="1" ht="15.2" spans="1:13">
      <c r="A34" s="36"/>
      <c r="G34" s="26"/>
      <c r="H34" s="26"/>
      <c r="I34" s="68"/>
      <c r="J34" s="68"/>
      <c r="K34" s="68"/>
      <c r="L34" s="68"/>
      <c r="M34" s="545"/>
    </row>
    <row r="35" s="1" customFormat="1" ht="15.2" spans="1:13">
      <c r="A35" s="36"/>
      <c r="B35" s="37"/>
      <c r="C35" s="18"/>
      <c r="E35" s="37"/>
      <c r="F35" s="37"/>
      <c r="G35" s="26"/>
      <c r="H35" s="26"/>
      <c r="I35" s="68"/>
      <c r="J35" s="68"/>
      <c r="K35" s="68"/>
      <c r="L35" s="68"/>
      <c r="M35" s="545"/>
    </row>
    <row r="36" s="1" customFormat="1" ht="15.2" spans="1:13">
      <c r="A36" s="36"/>
      <c r="C36" s="18"/>
      <c r="G36" s="17"/>
      <c r="H36" s="17"/>
      <c r="I36" s="124"/>
      <c r="J36" s="124"/>
      <c r="K36" s="124"/>
      <c r="L36" s="124"/>
      <c r="M36" s="545"/>
    </row>
    <row r="37" s="1" customFormat="1" ht="15.2" spans="1:13">
      <c r="A37" s="39"/>
      <c r="B37" s="18"/>
      <c r="C37" s="18"/>
      <c r="D37" s="96"/>
      <c r="E37" s="96"/>
      <c r="F37" s="96"/>
      <c r="G37" s="96"/>
      <c r="H37" s="96"/>
      <c r="I37" s="125" t="s">
        <v>60</v>
      </c>
      <c r="J37" s="123"/>
      <c r="K37" s="123"/>
      <c r="L37" s="123"/>
      <c r="M37" s="545"/>
    </row>
    <row r="38" s="1" customFormat="1" ht="15.2" spans="1:13">
      <c r="A38" s="40" t="s">
        <v>61</v>
      </c>
      <c r="B38" s="27"/>
      <c r="C38" s="27"/>
      <c r="D38" s="91"/>
      <c r="E38" s="91"/>
      <c r="F38" s="91"/>
      <c r="G38" s="91"/>
      <c r="H38" s="91"/>
      <c r="I38" s="91"/>
      <c r="J38" s="91"/>
      <c r="K38" s="91"/>
      <c r="L38" s="91"/>
      <c r="M38" s="545"/>
    </row>
    <row r="39" s="1" customFormat="1" ht="16.8" spans="1:13">
      <c r="A39" s="42" t="s">
        <v>62</v>
      </c>
      <c r="B39" s="44"/>
      <c r="C39" s="44"/>
      <c r="D39" s="44"/>
      <c r="E39" s="44"/>
      <c r="F39" s="44"/>
      <c r="G39" s="44"/>
      <c r="H39" s="44"/>
      <c r="I39" s="44"/>
      <c r="J39" s="44"/>
      <c r="K39" s="44"/>
      <c r="L39" s="146"/>
      <c r="M39" s="545"/>
    </row>
    <row r="40" s="1" customFormat="1" ht="24" customHeight="1" spans="1:13">
      <c r="A40" s="45" t="s">
        <v>230</v>
      </c>
      <c r="B40" s="46"/>
      <c r="C40" s="46"/>
      <c r="D40" s="46"/>
      <c r="E40" s="46"/>
      <c r="F40" s="46"/>
      <c r="G40" s="46"/>
      <c r="H40" s="46"/>
      <c r="I40" s="46"/>
      <c r="J40" s="46"/>
      <c r="K40" s="46"/>
      <c r="L40" s="46"/>
      <c r="M40" s="545"/>
    </row>
    <row r="41" s="1" customFormat="1" ht="19.5" customHeight="1" spans="1:13">
      <c r="A41" s="47"/>
      <c r="B41" s="48"/>
      <c r="C41" s="48"/>
      <c r="D41" s="48"/>
      <c r="E41" s="48"/>
      <c r="F41" s="48"/>
      <c r="G41" s="48"/>
      <c r="H41" s="48"/>
      <c r="I41" s="48"/>
      <c r="J41" s="48"/>
      <c r="K41" s="48"/>
      <c r="L41" s="48"/>
      <c r="M41" s="545"/>
    </row>
    <row r="42" s="1" customFormat="1" ht="18.75" customHeight="1" spans="1:13">
      <c r="A42" s="49"/>
      <c r="B42" s="50"/>
      <c r="C42" s="50"/>
      <c r="D42" s="50"/>
      <c r="E42" s="50"/>
      <c r="F42" s="50"/>
      <c r="G42" s="50"/>
      <c r="H42" s="50"/>
      <c r="I42" s="50"/>
      <c r="J42" s="50"/>
      <c r="K42" s="50"/>
      <c r="L42" s="50"/>
      <c r="M42" s="545"/>
    </row>
    <row r="43" ht="20.25" customHeight="1" spans="1:13">
      <c r="A43" s="362"/>
      <c r="B43" s="80"/>
      <c r="C43" s="80"/>
      <c r="D43" s="80"/>
      <c r="E43" s="80"/>
      <c r="F43" s="80"/>
      <c r="G43" s="80"/>
      <c r="H43" s="80"/>
      <c r="I43" s="80"/>
      <c r="J43" s="80"/>
      <c r="K43" s="80"/>
      <c r="L43" s="80"/>
      <c r="M43" s="545"/>
    </row>
    <row r="44" ht="13.7" customHeight="1" spans="1:13">
      <c r="A44" s="367"/>
      <c r="B44" s="496" t="s">
        <v>312</v>
      </c>
      <c r="C44" s="496"/>
      <c r="D44" s="496"/>
      <c r="E44" s="496"/>
      <c r="F44" s="496"/>
      <c r="G44" s="496"/>
      <c r="H44" s="496"/>
      <c r="I44" s="496"/>
      <c r="J44" s="496"/>
      <c r="K44" s="496"/>
      <c r="L44" s="20"/>
      <c r="M44" s="545"/>
    </row>
    <row r="45" ht="28" spans="1:13">
      <c r="A45" s="8" t="s">
        <v>266</v>
      </c>
      <c r="B45" s="127" t="s">
        <v>313</v>
      </c>
      <c r="C45" s="127"/>
      <c r="D45" s="127"/>
      <c r="E45" s="127"/>
      <c r="F45" s="127"/>
      <c r="G45" s="127"/>
      <c r="H45" s="581" t="s">
        <v>314</v>
      </c>
      <c r="I45" s="581"/>
      <c r="J45" s="127" t="s">
        <v>269</v>
      </c>
      <c r="K45" s="127" t="s">
        <v>270</v>
      </c>
      <c r="L45" s="99" t="s">
        <v>271</v>
      </c>
      <c r="M45" s="545"/>
    </row>
    <row r="46" ht="20.25" customHeight="1" spans="1:13">
      <c r="A46" s="579"/>
      <c r="B46" s="580" t="s">
        <v>315</v>
      </c>
      <c r="C46" s="580"/>
      <c r="D46" s="580"/>
      <c r="E46" s="580"/>
      <c r="F46" s="580"/>
      <c r="G46" s="580"/>
      <c r="H46" s="582" t="s">
        <v>316</v>
      </c>
      <c r="I46" s="588"/>
      <c r="J46" s="589">
        <v>1793</v>
      </c>
      <c r="K46" s="589">
        <v>2151</v>
      </c>
      <c r="L46" s="532">
        <f ca="1">IF(TODAY()&lt;=$L$18,J46*A46,K46*A46)</f>
        <v>0</v>
      </c>
      <c r="M46" s="545"/>
    </row>
    <row r="47" ht="13.7" customHeight="1" spans="1:13">
      <c r="A47" s="367"/>
      <c r="B47" s="377" t="s">
        <v>317</v>
      </c>
      <c r="C47" s="377"/>
      <c r="D47" s="377"/>
      <c r="E47" s="377"/>
      <c r="F47" s="377"/>
      <c r="G47" s="377"/>
      <c r="H47" s="377"/>
      <c r="I47" s="377"/>
      <c r="J47" s="377"/>
      <c r="K47" s="377"/>
      <c r="L47" s="590"/>
      <c r="M47" s="545"/>
    </row>
    <row r="48" ht="12.75" customHeight="1" spans="1:13">
      <c r="A48" s="579"/>
      <c r="B48" s="501" t="s">
        <v>318</v>
      </c>
      <c r="C48" s="501"/>
      <c r="D48" s="501"/>
      <c r="E48" s="501"/>
      <c r="F48" s="501"/>
      <c r="G48" s="501"/>
      <c r="H48" s="583"/>
      <c r="I48" s="591"/>
      <c r="J48" s="589">
        <v>1921</v>
      </c>
      <c r="K48" s="589">
        <v>2305</v>
      </c>
      <c r="L48" s="532">
        <f ca="1">IF(TODAY()&lt;=$L$18,J48*A48,K48*A48)</f>
        <v>0</v>
      </c>
      <c r="M48" s="545"/>
    </row>
    <row r="49" ht="13.7" customHeight="1" spans="1:13">
      <c r="A49" s="367"/>
      <c r="B49" s="377" t="s">
        <v>319</v>
      </c>
      <c r="C49" s="377"/>
      <c r="D49" s="377"/>
      <c r="E49" s="377"/>
      <c r="F49" s="377"/>
      <c r="G49" s="377"/>
      <c r="H49" s="377"/>
      <c r="I49" s="377"/>
      <c r="J49" s="377"/>
      <c r="K49" s="377"/>
      <c r="L49" s="590"/>
      <c r="M49" s="545"/>
    </row>
    <row r="50" ht="12.75" customHeight="1" spans="1:13">
      <c r="A50" s="579"/>
      <c r="B50" s="501" t="s">
        <v>320</v>
      </c>
      <c r="C50" s="501"/>
      <c r="D50" s="501"/>
      <c r="E50" s="501"/>
      <c r="F50" s="501"/>
      <c r="G50" s="501"/>
      <c r="H50" s="583"/>
      <c r="I50" s="591"/>
      <c r="J50" s="592">
        <v>3856</v>
      </c>
      <c r="K50" s="592">
        <v>4542</v>
      </c>
      <c r="L50" s="532">
        <f ca="1" t="shared" ref="L50:L55" si="0">IF(TODAY()&lt;=$L$18,J50*A50,K50*A50)</f>
        <v>0</v>
      </c>
      <c r="M50" s="545"/>
    </row>
    <row r="51" ht="15" customHeight="1" spans="1:13">
      <c r="A51" s="579"/>
      <c r="B51" s="580" t="s">
        <v>321</v>
      </c>
      <c r="C51" s="580"/>
      <c r="D51" s="580"/>
      <c r="E51" s="580"/>
      <c r="F51" s="580"/>
      <c r="G51" s="580"/>
      <c r="H51" s="584" t="s">
        <v>322</v>
      </c>
      <c r="I51" s="593"/>
      <c r="J51" s="592">
        <v>3856</v>
      </c>
      <c r="K51" s="592">
        <v>4542</v>
      </c>
      <c r="L51" s="532">
        <f ca="1" t="shared" si="0"/>
        <v>0</v>
      </c>
      <c r="M51" s="545"/>
    </row>
    <row r="52" ht="13.5" customHeight="1" spans="1:13">
      <c r="A52" s="579"/>
      <c r="B52" s="580" t="s">
        <v>323</v>
      </c>
      <c r="C52" s="580"/>
      <c r="D52" s="580"/>
      <c r="E52" s="580"/>
      <c r="F52" s="580"/>
      <c r="G52" s="580"/>
      <c r="H52" s="585"/>
      <c r="I52" s="594"/>
      <c r="J52" s="592">
        <v>7625</v>
      </c>
      <c r="K52" s="592">
        <v>9150</v>
      </c>
      <c r="L52" s="532">
        <f ca="1" t="shared" si="0"/>
        <v>0</v>
      </c>
      <c r="M52" s="545"/>
    </row>
    <row r="53" ht="12.75" customHeight="1" spans="1:13">
      <c r="A53" s="579"/>
      <c r="B53" s="580" t="s">
        <v>324</v>
      </c>
      <c r="C53" s="580"/>
      <c r="D53" s="580"/>
      <c r="E53" s="580"/>
      <c r="F53" s="580"/>
      <c r="G53" s="580"/>
      <c r="H53" s="585"/>
      <c r="I53" s="594"/>
      <c r="J53" s="592">
        <v>12522</v>
      </c>
      <c r="K53" s="592">
        <v>15026</v>
      </c>
      <c r="L53" s="532">
        <f ca="1" t="shared" si="0"/>
        <v>0</v>
      </c>
      <c r="M53" s="545"/>
    </row>
    <row r="54" ht="13.5" customHeight="1" spans="1:13">
      <c r="A54" s="579"/>
      <c r="B54" s="580" t="s">
        <v>325</v>
      </c>
      <c r="C54" s="580"/>
      <c r="D54" s="580"/>
      <c r="E54" s="580"/>
      <c r="F54" s="580"/>
      <c r="G54" s="580"/>
      <c r="H54" s="586"/>
      <c r="I54" s="595"/>
      <c r="J54" s="592">
        <v>25043</v>
      </c>
      <c r="K54" s="592">
        <v>30051</v>
      </c>
      <c r="L54" s="532">
        <f ca="1" t="shared" si="0"/>
        <v>0</v>
      </c>
      <c r="M54" s="545"/>
    </row>
    <row r="55" ht="14.25" customHeight="1" spans="1:13">
      <c r="A55" s="579"/>
      <c r="B55" s="580" t="s">
        <v>326</v>
      </c>
      <c r="C55" s="580"/>
      <c r="D55" s="580"/>
      <c r="E55" s="580"/>
      <c r="F55" s="580"/>
      <c r="G55" s="580"/>
      <c r="H55" s="102"/>
      <c r="I55" s="128"/>
      <c r="J55" s="592">
        <v>1388</v>
      </c>
      <c r="K55" s="592">
        <v>1666</v>
      </c>
      <c r="L55" s="532">
        <f ca="1" t="shared" si="0"/>
        <v>0</v>
      </c>
      <c r="M55" s="545"/>
    </row>
    <row r="56" ht="13.7" customHeight="1" spans="1:13">
      <c r="A56" s="367"/>
      <c r="B56" s="377" t="s">
        <v>327</v>
      </c>
      <c r="C56" s="377"/>
      <c r="D56" s="377"/>
      <c r="E56" s="377"/>
      <c r="F56" s="377"/>
      <c r="G56" s="377"/>
      <c r="H56" s="377"/>
      <c r="I56" s="377"/>
      <c r="J56" s="377"/>
      <c r="K56" s="377"/>
      <c r="L56" s="590"/>
      <c r="M56" s="545"/>
    </row>
    <row r="57" ht="14.25" customHeight="1" spans="1:13">
      <c r="A57" s="579"/>
      <c r="B57" s="580" t="s">
        <v>328</v>
      </c>
      <c r="C57" s="580"/>
      <c r="D57" s="580"/>
      <c r="E57" s="580"/>
      <c r="F57" s="580"/>
      <c r="G57" s="580"/>
      <c r="H57" s="587" t="s">
        <v>329</v>
      </c>
      <c r="I57" s="587"/>
      <c r="J57" s="596">
        <v>12502</v>
      </c>
      <c r="K57" s="597">
        <v>15003</v>
      </c>
      <c r="L57" s="532">
        <f ca="1" t="shared" ref="L57:L62" si="1">IF(TODAY()&lt;=$L$18,J57*A57,K57*A57)</f>
        <v>0</v>
      </c>
      <c r="M57" s="545"/>
    </row>
    <row r="58" ht="14.25" customHeight="1" spans="1:13">
      <c r="A58" s="579"/>
      <c r="B58" s="580" t="s">
        <v>330</v>
      </c>
      <c r="C58" s="580"/>
      <c r="D58" s="580"/>
      <c r="E58" s="580"/>
      <c r="F58" s="580"/>
      <c r="G58" s="580"/>
      <c r="H58" s="587"/>
      <c r="I58" s="587"/>
      <c r="J58" s="596">
        <v>24873</v>
      </c>
      <c r="K58" s="597">
        <v>29849</v>
      </c>
      <c r="L58" s="532">
        <f ca="1" t="shared" si="1"/>
        <v>0</v>
      </c>
      <c r="M58" s="545"/>
    </row>
    <row r="59" ht="14.25" customHeight="1" spans="1:13">
      <c r="A59" s="579"/>
      <c r="B59" s="580" t="s">
        <v>331</v>
      </c>
      <c r="C59" s="580"/>
      <c r="D59" s="580"/>
      <c r="E59" s="580"/>
      <c r="F59" s="580"/>
      <c r="G59" s="580"/>
      <c r="H59" s="587"/>
      <c r="I59" s="587"/>
      <c r="J59" s="596">
        <v>57244</v>
      </c>
      <c r="K59" s="597">
        <v>68695</v>
      </c>
      <c r="L59" s="532">
        <f ca="1" t="shared" si="1"/>
        <v>0</v>
      </c>
      <c r="M59" s="545"/>
    </row>
    <row r="60" ht="15" customHeight="1" spans="1:13">
      <c r="A60" s="579"/>
      <c r="B60" s="580" t="s">
        <v>332</v>
      </c>
      <c r="C60" s="580"/>
      <c r="D60" s="580"/>
      <c r="E60" s="580"/>
      <c r="F60" s="580"/>
      <c r="G60" s="580"/>
      <c r="H60" s="587"/>
      <c r="I60" s="587"/>
      <c r="J60" s="596">
        <v>76326</v>
      </c>
      <c r="K60" s="597">
        <v>91592</v>
      </c>
      <c r="L60" s="532">
        <f ca="1" t="shared" si="1"/>
        <v>0</v>
      </c>
      <c r="M60" s="545"/>
    </row>
    <row r="61" ht="14.25" customHeight="1" spans="1:13">
      <c r="A61" s="579"/>
      <c r="B61" s="580" t="s">
        <v>333</v>
      </c>
      <c r="C61" s="580"/>
      <c r="D61" s="580"/>
      <c r="E61" s="580"/>
      <c r="F61" s="580"/>
      <c r="G61" s="580"/>
      <c r="H61" s="587"/>
      <c r="I61" s="587"/>
      <c r="J61" s="596">
        <v>87652</v>
      </c>
      <c r="K61" s="597">
        <v>105183</v>
      </c>
      <c r="L61" s="532">
        <f ca="1" t="shared" si="1"/>
        <v>0</v>
      </c>
      <c r="M61" s="545"/>
    </row>
    <row r="62" ht="15" customHeight="1" spans="1:13">
      <c r="A62" s="579"/>
      <c r="B62" s="580" t="s">
        <v>334</v>
      </c>
      <c r="C62" s="580"/>
      <c r="D62" s="580"/>
      <c r="E62" s="580"/>
      <c r="F62" s="580"/>
      <c r="G62" s="580"/>
      <c r="H62" s="587"/>
      <c r="I62" s="587"/>
      <c r="J62" s="596">
        <v>184891</v>
      </c>
      <c r="K62" s="597">
        <v>221869</v>
      </c>
      <c r="L62" s="532">
        <f ca="1" t="shared" si="1"/>
        <v>0</v>
      </c>
      <c r="M62" s="545"/>
    </row>
    <row r="63" ht="16.7" customHeight="1" spans="1:13">
      <c r="A63" s="502"/>
      <c r="B63" s="88"/>
      <c r="C63" s="88"/>
      <c r="D63" s="88"/>
      <c r="E63" s="88"/>
      <c r="F63" s="88"/>
      <c r="G63" s="88"/>
      <c r="H63" s="88"/>
      <c r="I63" s="88"/>
      <c r="J63" s="534" t="s">
        <v>335</v>
      </c>
      <c r="K63" s="535"/>
      <c r="L63" s="598">
        <f ca="1">SUM(L46:L62)</f>
        <v>0</v>
      </c>
      <c r="M63" s="545"/>
    </row>
    <row r="64" ht="16.7" customHeight="1" spans="1:13">
      <c r="A64" s="502"/>
      <c r="B64" s="503" t="s">
        <v>336</v>
      </c>
      <c r="C64" s="504"/>
      <c r="D64" s="504"/>
      <c r="E64" s="504"/>
      <c r="F64" s="504"/>
      <c r="G64" s="516"/>
      <c r="H64" s="88"/>
      <c r="I64" s="88"/>
      <c r="J64" s="537" t="s">
        <v>291</v>
      </c>
      <c r="K64" s="538"/>
      <c r="L64" s="599">
        <f ca="1">+L63*16%</f>
        <v>0</v>
      </c>
      <c r="M64" s="545"/>
    </row>
    <row r="65" ht="16.7" customHeight="1" spans="1:13">
      <c r="A65" s="502"/>
      <c r="B65" s="505"/>
      <c r="C65" s="506"/>
      <c r="D65" s="506"/>
      <c r="E65" s="506"/>
      <c r="F65" s="506"/>
      <c r="G65" s="517"/>
      <c r="H65" s="88"/>
      <c r="I65" s="88"/>
      <c r="J65" s="540" t="s">
        <v>196</v>
      </c>
      <c r="K65" s="541"/>
      <c r="L65" s="605">
        <f ca="1">+L64+L63</f>
        <v>0</v>
      </c>
      <c r="M65" s="545"/>
    </row>
    <row r="66" s="3" customFormat="1" ht="14.25" customHeight="1" spans="1:13">
      <c r="A66" s="507"/>
      <c r="B66" s="508"/>
      <c r="C66" s="508"/>
      <c r="D66" s="508"/>
      <c r="E66" s="508"/>
      <c r="F66" s="508"/>
      <c r="G66" s="508"/>
      <c r="H66" s="508"/>
      <c r="I66" s="508"/>
      <c r="J66" s="508"/>
      <c r="K66" s="508"/>
      <c r="L66" s="508"/>
      <c r="M66" s="545"/>
    </row>
    <row r="67" s="3" customFormat="1" ht="21" customHeight="1" spans="1:13">
      <c r="A67" s="73" t="s">
        <v>337</v>
      </c>
      <c r="B67" s="74"/>
      <c r="C67" s="74"/>
      <c r="D67" s="74"/>
      <c r="E67" s="74"/>
      <c r="F67" s="74"/>
      <c r="G67" s="74"/>
      <c r="H67" s="74"/>
      <c r="I67" s="74"/>
      <c r="J67" s="74"/>
      <c r="K67" s="74"/>
      <c r="L67" s="428"/>
      <c r="M67" s="545"/>
    </row>
    <row r="68" s="3" customFormat="1" ht="25.5" customHeight="1" spans="1:13">
      <c r="A68" s="509"/>
      <c r="B68" s="510"/>
      <c r="C68" s="510"/>
      <c r="D68" s="510"/>
      <c r="E68" s="510"/>
      <c r="F68" s="510"/>
      <c r="G68" s="510"/>
      <c r="H68" s="510"/>
      <c r="I68" s="510"/>
      <c r="J68" s="510"/>
      <c r="K68" s="510"/>
      <c r="L68" s="510"/>
      <c r="M68" s="545"/>
    </row>
    <row r="69" s="3" customFormat="1" ht="25.5" customHeight="1" spans="1:13">
      <c r="A69" s="509" t="s">
        <v>338</v>
      </c>
      <c r="B69" s="510"/>
      <c r="C69" s="510"/>
      <c r="D69" s="510"/>
      <c r="E69" s="510"/>
      <c r="F69" s="510"/>
      <c r="G69" s="510"/>
      <c r="H69" s="510"/>
      <c r="I69" s="510"/>
      <c r="J69" s="510"/>
      <c r="K69" s="510"/>
      <c r="L69" s="510"/>
      <c r="M69" s="545"/>
    </row>
    <row r="70" s="3" customFormat="1" ht="25.5" customHeight="1" spans="1:13">
      <c r="A70" s="510"/>
      <c r="B70" s="510"/>
      <c r="C70" s="510"/>
      <c r="D70" s="510"/>
      <c r="E70" s="510"/>
      <c r="F70" s="510"/>
      <c r="G70" s="510"/>
      <c r="H70" s="510"/>
      <c r="I70" s="510"/>
      <c r="J70" s="510"/>
      <c r="K70" s="510"/>
      <c r="L70" s="510"/>
      <c r="M70" s="545"/>
    </row>
    <row r="71" s="3" customFormat="1" ht="12" customHeight="1" spans="1:13">
      <c r="A71" s="512"/>
      <c r="B71" s="512"/>
      <c r="C71" s="513"/>
      <c r="D71" s="513"/>
      <c r="E71" s="513"/>
      <c r="F71" s="513" t="s">
        <v>339</v>
      </c>
      <c r="G71" s="513"/>
      <c r="H71" s="518"/>
      <c r="I71" s="543"/>
      <c r="J71" s="513"/>
      <c r="K71" s="513"/>
      <c r="L71" s="513"/>
      <c r="M71" s="545"/>
    </row>
    <row r="72" s="3" customFormat="1" ht="12" customHeight="1" spans="1:13">
      <c r="A72" s="512"/>
      <c r="B72" s="512"/>
      <c r="C72" s="513"/>
      <c r="D72" s="513"/>
      <c r="E72" s="513"/>
      <c r="F72" s="513"/>
      <c r="G72" s="513"/>
      <c r="H72" s="513"/>
      <c r="I72" s="513"/>
      <c r="J72" s="513"/>
      <c r="K72" s="513"/>
      <c r="L72" s="513"/>
      <c r="M72" s="545"/>
    </row>
    <row r="73" s="3" customFormat="1" ht="20.1" customHeight="1" spans="1:13">
      <c r="A73" s="512"/>
      <c r="B73" s="512"/>
      <c r="C73" s="513"/>
      <c r="D73" s="513"/>
      <c r="E73" s="513"/>
      <c r="F73" s="519"/>
      <c r="G73" s="520"/>
      <c r="H73" s="521"/>
      <c r="I73" s="520"/>
      <c r="J73" s="513"/>
      <c r="K73" s="513"/>
      <c r="L73" s="513"/>
      <c r="M73" s="545"/>
    </row>
    <row r="74" s="3" customFormat="1" ht="20.1" customHeight="1" spans="1:13">
      <c r="A74" s="18"/>
      <c r="B74" s="18"/>
      <c r="C74" s="33"/>
      <c r="D74" s="33"/>
      <c r="E74" s="33"/>
      <c r="F74" s="522"/>
      <c r="G74" s="523"/>
      <c r="H74" s="524"/>
      <c r="I74" s="523"/>
      <c r="J74" s="33"/>
      <c r="K74" s="33"/>
      <c r="L74" s="33"/>
      <c r="M74" s="545"/>
    </row>
    <row r="75" s="3" customFormat="1" ht="20.1" customHeight="1" spans="1:13">
      <c r="A75" s="18"/>
      <c r="B75" s="18"/>
      <c r="C75" s="33"/>
      <c r="D75" s="33"/>
      <c r="E75" s="33"/>
      <c r="F75" s="522"/>
      <c r="G75" s="523"/>
      <c r="H75" s="524"/>
      <c r="I75" s="523"/>
      <c r="J75" s="33"/>
      <c r="K75" s="33"/>
      <c r="L75" s="33"/>
      <c r="M75" s="545"/>
    </row>
    <row r="76" s="3" customFormat="1" ht="20.1" customHeight="1" spans="1:13">
      <c r="A76" s="18"/>
      <c r="B76" s="18"/>
      <c r="C76" s="33"/>
      <c r="D76" s="33"/>
      <c r="E76" s="33"/>
      <c r="F76" s="522"/>
      <c r="G76" s="523"/>
      <c r="H76" s="524"/>
      <c r="I76" s="523"/>
      <c r="J76" s="33"/>
      <c r="K76" s="33"/>
      <c r="L76" s="33"/>
      <c r="M76" s="545"/>
    </row>
    <row r="77" s="3" customFormat="1" ht="20.1" customHeight="1" spans="1:13">
      <c r="A77" s="18"/>
      <c r="B77" s="18"/>
      <c r="C77" s="33"/>
      <c r="D77" s="33"/>
      <c r="E77" s="33"/>
      <c r="F77" s="562"/>
      <c r="G77" s="563"/>
      <c r="H77" s="564"/>
      <c r="I77" s="563"/>
      <c r="J77" s="33"/>
      <c r="K77" s="513"/>
      <c r="L77" s="513"/>
      <c r="M77" s="545"/>
    </row>
    <row r="78" s="3" customFormat="1" ht="20.1" customHeight="1" spans="1:13">
      <c r="A78" s="18"/>
      <c r="C78" s="546" t="s">
        <v>340</v>
      </c>
      <c r="D78" s="547"/>
      <c r="E78" s="33"/>
      <c r="F78" s="565"/>
      <c r="G78" s="566"/>
      <c r="H78" s="567"/>
      <c r="I78" s="566"/>
      <c r="J78" s="513"/>
      <c r="K78" s="576"/>
      <c r="L78" s="606" t="s">
        <v>341</v>
      </c>
      <c r="M78" s="545"/>
    </row>
    <row r="79" s="3" customFormat="1" ht="20.1" customHeight="1" spans="1:13">
      <c r="A79" s="512"/>
      <c r="C79" s="546"/>
      <c r="D79" s="547"/>
      <c r="E79" s="513"/>
      <c r="F79" s="568"/>
      <c r="G79" s="569"/>
      <c r="H79" s="570"/>
      <c r="I79" s="569"/>
      <c r="J79" s="513"/>
      <c r="K79" s="547"/>
      <c r="L79" s="606"/>
      <c r="M79" s="545"/>
    </row>
    <row r="80" s="3" customFormat="1" ht="20.1" customHeight="1" spans="1:13">
      <c r="A80" s="549"/>
      <c r="B80" s="549"/>
      <c r="C80" s="513"/>
      <c r="D80" s="513"/>
      <c r="E80" s="513"/>
      <c r="F80" s="568"/>
      <c r="G80" s="569"/>
      <c r="H80" s="570"/>
      <c r="I80" s="569"/>
      <c r="J80" s="513"/>
      <c r="K80" s="513"/>
      <c r="L80" s="513"/>
      <c r="M80" s="545"/>
    </row>
    <row r="81" s="3" customFormat="1" ht="20.1" customHeight="1" spans="1:13">
      <c r="A81" s="512"/>
      <c r="B81" s="512"/>
      <c r="C81" s="513"/>
      <c r="D81" s="513"/>
      <c r="E81" s="513"/>
      <c r="F81" s="568"/>
      <c r="G81" s="569"/>
      <c r="H81" s="570"/>
      <c r="I81" s="569"/>
      <c r="J81" s="513"/>
      <c r="K81" s="513"/>
      <c r="L81" s="513"/>
      <c r="M81" s="545"/>
    </row>
    <row r="82" s="3" customFormat="1" ht="20.1" customHeight="1" spans="1:13">
      <c r="A82" s="512"/>
      <c r="B82" s="512"/>
      <c r="C82" s="513"/>
      <c r="D82" s="513"/>
      <c r="E82" s="513"/>
      <c r="F82" s="571"/>
      <c r="G82" s="572"/>
      <c r="H82" s="573"/>
      <c r="I82" s="572"/>
      <c r="J82" s="513"/>
      <c r="K82" s="513"/>
      <c r="L82" s="513"/>
      <c r="M82" s="545"/>
    </row>
    <row r="83" s="3" customFormat="1" ht="20.1" customHeight="1" spans="1:13">
      <c r="A83" s="512"/>
      <c r="B83" s="512"/>
      <c r="C83" s="513"/>
      <c r="D83" s="513"/>
      <c r="E83" s="513"/>
      <c r="F83" s="513"/>
      <c r="G83" s="513" t="s">
        <v>342</v>
      </c>
      <c r="H83" s="513"/>
      <c r="I83" s="513"/>
      <c r="J83" s="513"/>
      <c r="K83" s="513"/>
      <c r="L83" s="513"/>
      <c r="M83" s="545"/>
    </row>
    <row r="84" s="3" customFormat="1" ht="12" customHeight="1" spans="1:13">
      <c r="A84" s="512"/>
      <c r="B84" s="512"/>
      <c r="C84" s="513"/>
      <c r="D84" s="513"/>
      <c r="E84" s="513"/>
      <c r="F84" s="513"/>
      <c r="G84" s="513"/>
      <c r="H84" s="513"/>
      <c r="I84" s="513"/>
      <c r="J84" s="513"/>
      <c r="K84" s="513"/>
      <c r="L84" s="513"/>
      <c r="M84" s="545"/>
    </row>
    <row r="85" s="3" customFormat="1" ht="24" customHeight="1" spans="1:13">
      <c r="A85" s="512"/>
      <c r="B85" s="512"/>
      <c r="C85" s="513"/>
      <c r="D85" s="513"/>
      <c r="E85" s="513"/>
      <c r="F85" s="513" t="s">
        <v>343</v>
      </c>
      <c r="G85" s="574"/>
      <c r="H85" s="575"/>
      <c r="I85" s="543"/>
      <c r="J85" s="513"/>
      <c r="K85" s="513"/>
      <c r="L85" s="513"/>
      <c r="M85" s="545"/>
    </row>
    <row r="86" s="3" customFormat="1" ht="15" customHeight="1" spans="1:13">
      <c r="A86" s="18"/>
      <c r="B86" s="18"/>
      <c r="C86" s="18"/>
      <c r="D86" s="18"/>
      <c r="E86" s="18"/>
      <c r="F86" s="18"/>
      <c r="G86" s="18"/>
      <c r="H86" s="18"/>
      <c r="I86" s="18"/>
      <c r="J86" s="18"/>
      <c r="K86" s="18"/>
      <c r="L86" s="18"/>
      <c r="M86" s="545"/>
    </row>
    <row r="87" s="3" customFormat="1" ht="21" customHeight="1" spans="1:13">
      <c r="A87" s="73" t="s">
        <v>344</v>
      </c>
      <c r="B87" s="74"/>
      <c r="C87" s="74"/>
      <c r="D87" s="74"/>
      <c r="E87" s="74"/>
      <c r="F87" s="74"/>
      <c r="G87" s="74"/>
      <c r="H87" s="74"/>
      <c r="I87" s="74"/>
      <c r="J87" s="74"/>
      <c r="K87" s="74"/>
      <c r="L87" s="428"/>
      <c r="M87" s="545"/>
    </row>
    <row r="88" s="3" customFormat="1" ht="15" customHeight="1" spans="1:13">
      <c r="A88" s="600" t="s">
        <v>345</v>
      </c>
      <c r="B88" s="194"/>
      <c r="C88" s="194"/>
      <c r="D88" s="194"/>
      <c r="E88" s="194"/>
      <c r="F88" s="194"/>
      <c r="G88" s="194"/>
      <c r="H88" s="194"/>
      <c r="I88" s="194"/>
      <c r="J88" s="194"/>
      <c r="K88" s="194"/>
      <c r="L88" s="607"/>
      <c r="M88" s="545"/>
    </row>
    <row r="89" s="3" customFormat="1" ht="15" customHeight="1" spans="1:13">
      <c r="A89" s="600" t="s">
        <v>346</v>
      </c>
      <c r="B89" s="194"/>
      <c r="C89" s="194"/>
      <c r="D89" s="194"/>
      <c r="E89" s="194"/>
      <c r="F89" s="194"/>
      <c r="G89" s="194"/>
      <c r="H89" s="194"/>
      <c r="I89" s="194"/>
      <c r="J89" s="194"/>
      <c r="K89" s="194"/>
      <c r="L89" s="607"/>
      <c r="M89" s="545"/>
    </row>
    <row r="90" s="3" customFormat="1" ht="15" customHeight="1" spans="1:13">
      <c r="A90" s="600" t="s">
        <v>347</v>
      </c>
      <c r="B90" s="194"/>
      <c r="C90" s="194"/>
      <c r="D90" s="194"/>
      <c r="E90" s="194"/>
      <c r="F90" s="194"/>
      <c r="G90" s="194"/>
      <c r="H90" s="194"/>
      <c r="I90" s="194"/>
      <c r="J90" s="194"/>
      <c r="K90" s="194"/>
      <c r="L90" s="607"/>
      <c r="M90" s="545"/>
    </row>
    <row r="91" s="3" customFormat="1" ht="25.5" customHeight="1" spans="1:13">
      <c r="A91" s="600" t="s">
        <v>348</v>
      </c>
      <c r="B91" s="194"/>
      <c r="C91" s="194"/>
      <c r="D91" s="194"/>
      <c r="E91" s="194"/>
      <c r="F91" s="194"/>
      <c r="G91" s="194"/>
      <c r="H91" s="194"/>
      <c r="I91" s="194"/>
      <c r="J91" s="194"/>
      <c r="K91" s="194"/>
      <c r="L91" s="607"/>
      <c r="M91" s="545"/>
    </row>
    <row r="92" s="3" customFormat="1" ht="15" customHeight="1" spans="1:13">
      <c r="A92" s="601" t="s">
        <v>349</v>
      </c>
      <c r="B92" s="195"/>
      <c r="C92" s="195"/>
      <c r="D92" s="195"/>
      <c r="E92" s="195"/>
      <c r="F92" s="195"/>
      <c r="G92" s="195"/>
      <c r="H92" s="195"/>
      <c r="I92" s="195"/>
      <c r="J92" s="195"/>
      <c r="K92" s="195"/>
      <c r="L92" s="608"/>
      <c r="M92" s="545"/>
    </row>
    <row r="93" s="3" customFormat="1" ht="30" customHeight="1" spans="1:13">
      <c r="A93" s="601" t="s">
        <v>350</v>
      </c>
      <c r="B93" s="195"/>
      <c r="C93" s="195"/>
      <c r="D93" s="195"/>
      <c r="E93" s="195"/>
      <c r="F93" s="195"/>
      <c r="G93" s="195"/>
      <c r="H93" s="195"/>
      <c r="I93" s="195"/>
      <c r="J93" s="195"/>
      <c r="K93" s="195"/>
      <c r="L93" s="608"/>
      <c r="M93" s="545"/>
    </row>
    <row r="94" s="3" customFormat="1" ht="15" customHeight="1" spans="1:13">
      <c r="A94" s="601" t="s">
        <v>351</v>
      </c>
      <c r="B94" s="195"/>
      <c r="C94" s="195"/>
      <c r="D94" s="195"/>
      <c r="E94" s="195"/>
      <c r="F94" s="195"/>
      <c r="G94" s="195"/>
      <c r="H94" s="195"/>
      <c r="I94" s="195"/>
      <c r="J94" s="195"/>
      <c r="K94" s="195"/>
      <c r="L94" s="608"/>
      <c r="M94" s="545"/>
    </row>
    <row r="95" s="3" customFormat="1" ht="45" customHeight="1" spans="1:13">
      <c r="A95" s="601" t="s">
        <v>352</v>
      </c>
      <c r="B95" s="195"/>
      <c r="C95" s="195"/>
      <c r="D95" s="195"/>
      <c r="E95" s="195"/>
      <c r="F95" s="195"/>
      <c r="G95" s="195"/>
      <c r="H95" s="195"/>
      <c r="I95" s="195"/>
      <c r="J95" s="195"/>
      <c r="K95" s="195"/>
      <c r="L95" s="608"/>
      <c r="M95" s="545"/>
    </row>
    <row r="96" s="3" customFormat="1" ht="15" customHeight="1" spans="1:13">
      <c r="A96" s="600" t="s">
        <v>353</v>
      </c>
      <c r="B96" s="194"/>
      <c r="C96" s="194"/>
      <c r="D96" s="194"/>
      <c r="E96" s="194"/>
      <c r="F96" s="194"/>
      <c r="G96" s="194"/>
      <c r="H96" s="194"/>
      <c r="I96" s="194"/>
      <c r="J96" s="194"/>
      <c r="K96" s="194"/>
      <c r="L96" s="607"/>
      <c r="M96" s="545"/>
    </row>
    <row r="97" s="3" customFormat="1" ht="15" customHeight="1" spans="1:13">
      <c r="A97" s="602" t="s">
        <v>354</v>
      </c>
      <c r="B97" s="603"/>
      <c r="C97" s="603"/>
      <c r="D97" s="603"/>
      <c r="E97" s="603"/>
      <c r="F97" s="603"/>
      <c r="G97" s="603"/>
      <c r="H97" s="603"/>
      <c r="I97" s="603"/>
      <c r="J97" s="603"/>
      <c r="K97" s="603"/>
      <c r="L97" s="609"/>
      <c r="M97" s="545"/>
    </row>
    <row r="98" s="3" customFormat="1" ht="15" customHeight="1" spans="1:13">
      <c r="A98" s="600" t="s">
        <v>355</v>
      </c>
      <c r="B98" s="194"/>
      <c r="C98" s="194"/>
      <c r="D98" s="194"/>
      <c r="E98" s="194"/>
      <c r="F98" s="194"/>
      <c r="G98" s="194"/>
      <c r="H98" s="194"/>
      <c r="I98" s="194"/>
      <c r="J98" s="194"/>
      <c r="K98" s="194"/>
      <c r="L98" s="607"/>
      <c r="M98" s="545"/>
    </row>
    <row r="99" s="3" customFormat="1" ht="30" customHeight="1" spans="1:13">
      <c r="A99" s="600" t="s">
        <v>356</v>
      </c>
      <c r="B99" s="194"/>
      <c r="C99" s="194"/>
      <c r="D99" s="194"/>
      <c r="E99" s="194"/>
      <c r="F99" s="194"/>
      <c r="G99" s="194"/>
      <c r="H99" s="194"/>
      <c r="I99" s="194"/>
      <c r="J99" s="194"/>
      <c r="K99" s="194"/>
      <c r="L99" s="607"/>
      <c r="M99" s="545"/>
    </row>
    <row r="100" s="3" customFormat="1" ht="30" customHeight="1" spans="1:13">
      <c r="A100" s="600" t="s">
        <v>357</v>
      </c>
      <c r="B100" s="194"/>
      <c r="C100" s="194"/>
      <c r="D100" s="194"/>
      <c r="E100" s="194"/>
      <c r="F100" s="194"/>
      <c r="G100" s="194"/>
      <c r="H100" s="194"/>
      <c r="I100" s="194"/>
      <c r="J100" s="194"/>
      <c r="K100" s="194"/>
      <c r="L100" s="607"/>
      <c r="M100" s="545"/>
    </row>
    <row r="101" s="3" customFormat="1" ht="30" customHeight="1" spans="1:13">
      <c r="A101" s="601" t="s">
        <v>358</v>
      </c>
      <c r="B101" s="195"/>
      <c r="C101" s="195"/>
      <c r="D101" s="195"/>
      <c r="E101" s="195"/>
      <c r="F101" s="195"/>
      <c r="G101" s="195"/>
      <c r="H101" s="195"/>
      <c r="I101" s="195"/>
      <c r="J101" s="195"/>
      <c r="K101" s="195"/>
      <c r="L101" s="608"/>
      <c r="M101" s="545"/>
    </row>
    <row r="102" s="3" customFormat="1" ht="15" customHeight="1" spans="1:13">
      <c r="A102" s="601" t="s">
        <v>359</v>
      </c>
      <c r="B102" s="195"/>
      <c r="C102" s="195"/>
      <c r="D102" s="195"/>
      <c r="E102" s="195"/>
      <c r="F102" s="195"/>
      <c r="G102" s="195"/>
      <c r="H102" s="195"/>
      <c r="I102" s="195"/>
      <c r="J102" s="195"/>
      <c r="K102" s="195"/>
      <c r="L102" s="608"/>
      <c r="M102" s="545"/>
    </row>
    <row r="103" s="3" customFormat="1" ht="24" customHeight="1" spans="1:13">
      <c r="A103" s="601" t="s">
        <v>360</v>
      </c>
      <c r="B103" s="195"/>
      <c r="C103" s="195"/>
      <c r="D103" s="195"/>
      <c r="E103" s="195"/>
      <c r="F103" s="195"/>
      <c r="G103" s="195"/>
      <c r="H103" s="195"/>
      <c r="I103" s="195"/>
      <c r="J103" s="195"/>
      <c r="K103" s="195"/>
      <c r="L103" s="608"/>
      <c r="M103" s="545"/>
    </row>
    <row r="104" s="3" customFormat="1" ht="15" customHeight="1" spans="1:13">
      <c r="A104" s="601" t="s">
        <v>361</v>
      </c>
      <c r="B104" s="195"/>
      <c r="C104" s="195"/>
      <c r="D104" s="195"/>
      <c r="E104" s="195"/>
      <c r="F104" s="195"/>
      <c r="G104" s="195"/>
      <c r="H104" s="195"/>
      <c r="I104" s="195"/>
      <c r="J104" s="195"/>
      <c r="K104" s="195"/>
      <c r="L104" s="608"/>
      <c r="M104" s="545"/>
    </row>
    <row r="105" s="3" customFormat="1" ht="15" customHeight="1" spans="1:13">
      <c r="A105" s="601" t="s">
        <v>362</v>
      </c>
      <c r="B105" s="195"/>
      <c r="C105" s="195"/>
      <c r="D105" s="195"/>
      <c r="E105" s="195"/>
      <c r="F105" s="195"/>
      <c r="G105" s="195"/>
      <c r="H105" s="195"/>
      <c r="I105" s="195"/>
      <c r="J105" s="195"/>
      <c r="K105" s="195"/>
      <c r="L105" s="608"/>
      <c r="M105" s="545"/>
    </row>
    <row r="106" s="3" customFormat="1" ht="16.8" spans="1:13">
      <c r="A106" s="604" t="s">
        <v>363</v>
      </c>
      <c r="B106" s="604"/>
      <c r="C106" s="604"/>
      <c r="D106" s="604"/>
      <c r="E106" s="604"/>
      <c r="F106" s="604"/>
      <c r="G106" s="604"/>
      <c r="H106" s="604"/>
      <c r="I106" s="604"/>
      <c r="J106" s="604"/>
      <c r="K106" s="604"/>
      <c r="L106" s="610"/>
      <c r="M106" s="545"/>
    </row>
    <row r="107" s="3" customFormat="1" ht="15" customHeight="1" spans="1:13">
      <c r="A107" s="604"/>
      <c r="B107" s="604"/>
      <c r="C107" s="604"/>
      <c r="D107" s="604"/>
      <c r="E107" s="604"/>
      <c r="F107" s="604"/>
      <c r="G107" s="604"/>
      <c r="H107" s="604"/>
      <c r="I107" s="604"/>
      <c r="J107" s="604"/>
      <c r="K107" s="604"/>
      <c r="L107" s="610"/>
      <c r="M107" s="545"/>
    </row>
    <row r="108" ht="15" customHeight="1" spans="1:13">
      <c r="A108" s="312" t="s">
        <v>242</v>
      </c>
      <c r="B108" s="313"/>
      <c r="C108" s="313"/>
      <c r="D108" s="313"/>
      <c r="E108" s="313"/>
      <c r="F108" s="313"/>
      <c r="G108" s="313"/>
      <c r="H108" s="313"/>
      <c r="I108" s="313"/>
      <c r="J108" s="313"/>
      <c r="K108" s="313"/>
      <c r="L108" s="348"/>
      <c r="M108" s="545"/>
    </row>
    <row r="109" s="3" customFormat="1" ht="15" customHeight="1" spans="1:13">
      <c r="A109" s="422"/>
      <c r="B109" s="423"/>
      <c r="C109" s="423"/>
      <c r="D109" s="423"/>
      <c r="E109" s="423"/>
      <c r="F109" s="423"/>
      <c r="G109" s="423"/>
      <c r="H109" s="423"/>
      <c r="I109" s="423"/>
      <c r="J109" s="423"/>
      <c r="K109" s="423"/>
      <c r="L109" s="433"/>
      <c r="M109" s="545"/>
    </row>
    <row r="110" ht="35.25" customHeight="1" spans="1:13">
      <c r="A110" s="159" t="s">
        <v>224</v>
      </c>
      <c r="B110" s="160"/>
      <c r="C110" s="160"/>
      <c r="D110" s="160"/>
      <c r="E110" s="160"/>
      <c r="F110" s="160"/>
      <c r="G110" s="160"/>
      <c r="H110" s="160"/>
      <c r="I110" s="160"/>
      <c r="J110" s="160"/>
      <c r="K110" s="160"/>
      <c r="L110" s="160"/>
      <c r="M110" s="545"/>
    </row>
    <row r="111" ht="22.5" customHeight="1" spans="1:13">
      <c r="A111" s="161" t="s">
        <v>225</v>
      </c>
      <c r="B111" s="161"/>
      <c r="C111" s="161"/>
      <c r="D111" s="161"/>
      <c r="E111" s="161"/>
      <c r="F111" s="161"/>
      <c r="G111" s="161"/>
      <c r="H111" s="161"/>
      <c r="I111" s="161"/>
      <c r="J111" s="161"/>
      <c r="K111" s="161"/>
      <c r="L111" s="161"/>
      <c r="M111" s="545"/>
    </row>
    <row r="112" ht="18.35" spans="1:13">
      <c r="A112" s="162" t="s">
        <v>226</v>
      </c>
      <c r="B112" s="163"/>
      <c r="C112" s="163"/>
      <c r="D112" s="163"/>
      <c r="E112" s="163"/>
      <c r="F112" s="163"/>
      <c r="G112" s="163"/>
      <c r="H112" s="163"/>
      <c r="I112" s="163"/>
      <c r="J112" s="163"/>
      <c r="K112" s="163"/>
      <c r="L112" s="163"/>
      <c r="M112" s="577"/>
    </row>
  </sheetData>
  <sheetProtection algorithmName="SHA-512" hashValue="Lzz4WVwGiHVGV/Sk4GRzPI+isQUARZv2Qsie6VUbG7Rr0dHuCmKncLc1K23Egi+NcQtNrztzsrnr6ZU7sPwsSg==" saltValue="nGnDKhbJkxjmqrVusQ4Wiw==" spinCount="100000" sheet="1" objects="1" scenarios="1"/>
  <mergeCells count="109">
    <mergeCell ref="E3:J3"/>
    <mergeCell ref="E4:J4"/>
    <mergeCell ref="A5:M5"/>
    <mergeCell ref="H6:I6"/>
    <mergeCell ref="J6:L6"/>
    <mergeCell ref="A7:L7"/>
    <mergeCell ref="D8:H8"/>
    <mergeCell ref="K8:L8"/>
    <mergeCell ref="D9:H9"/>
    <mergeCell ref="D10:H10"/>
    <mergeCell ref="D11:H11"/>
    <mergeCell ref="J11:L11"/>
    <mergeCell ref="D12:H12"/>
    <mergeCell ref="J12:L12"/>
    <mergeCell ref="D13:H13"/>
    <mergeCell ref="J13:L13"/>
    <mergeCell ref="D14:H14"/>
    <mergeCell ref="J14:L14"/>
    <mergeCell ref="D15:H15"/>
    <mergeCell ref="J15:L15"/>
    <mergeCell ref="A17:L17"/>
    <mergeCell ref="A18:K18"/>
    <mergeCell ref="A20:L20"/>
    <mergeCell ref="H21:L21"/>
    <mergeCell ref="K22:L22"/>
    <mergeCell ref="B23:F23"/>
    <mergeCell ref="A25:L25"/>
    <mergeCell ref="A26:L26"/>
    <mergeCell ref="B30:C30"/>
    <mergeCell ref="H30:L30"/>
    <mergeCell ref="I32:L32"/>
    <mergeCell ref="I33:L33"/>
    <mergeCell ref="I36:L36"/>
    <mergeCell ref="I37:L37"/>
    <mergeCell ref="A39:L39"/>
    <mergeCell ref="B44:K44"/>
    <mergeCell ref="B45:G45"/>
    <mergeCell ref="H45:I45"/>
    <mergeCell ref="B46:G46"/>
    <mergeCell ref="H46:I46"/>
    <mergeCell ref="B47:K47"/>
    <mergeCell ref="B48:G48"/>
    <mergeCell ref="H48:I48"/>
    <mergeCell ref="B49:K49"/>
    <mergeCell ref="B50:G50"/>
    <mergeCell ref="H50:I50"/>
    <mergeCell ref="B51:G51"/>
    <mergeCell ref="B52:G52"/>
    <mergeCell ref="B53:G53"/>
    <mergeCell ref="B54:G54"/>
    <mergeCell ref="B55:G55"/>
    <mergeCell ref="H55:I55"/>
    <mergeCell ref="B56:K56"/>
    <mergeCell ref="B57:G57"/>
    <mergeCell ref="B58:G58"/>
    <mergeCell ref="B59:G59"/>
    <mergeCell ref="B60:G60"/>
    <mergeCell ref="B61:G61"/>
    <mergeCell ref="B62:G62"/>
    <mergeCell ref="J63:K63"/>
    <mergeCell ref="J64:K64"/>
    <mergeCell ref="J65:K65"/>
    <mergeCell ref="A66:L66"/>
    <mergeCell ref="A67:K67"/>
    <mergeCell ref="A68:L68"/>
    <mergeCell ref="A69:L69"/>
    <mergeCell ref="F71:G71"/>
    <mergeCell ref="H71:I71"/>
    <mergeCell ref="G83:H83"/>
    <mergeCell ref="F85:G85"/>
    <mergeCell ref="H85:I85"/>
    <mergeCell ref="A87:K87"/>
    <mergeCell ref="A88:L88"/>
    <mergeCell ref="A89:L89"/>
    <mergeCell ref="A90:L90"/>
    <mergeCell ref="A91:L91"/>
    <mergeCell ref="A92:L92"/>
    <mergeCell ref="A93:L93"/>
    <mergeCell ref="A94:L94"/>
    <mergeCell ref="A95:L95"/>
    <mergeCell ref="A96:L96"/>
    <mergeCell ref="A97:L97"/>
    <mergeCell ref="A98:L98"/>
    <mergeCell ref="A99:L99"/>
    <mergeCell ref="A100:L100"/>
    <mergeCell ref="A101:L101"/>
    <mergeCell ref="A102:L102"/>
    <mergeCell ref="A103:L103"/>
    <mergeCell ref="A104:L104"/>
    <mergeCell ref="A105:L105"/>
    <mergeCell ref="A106:L106"/>
    <mergeCell ref="A108:L108"/>
    <mergeCell ref="A109:L109"/>
    <mergeCell ref="A110:L110"/>
    <mergeCell ref="A111:L111"/>
    <mergeCell ref="A112:L112"/>
    <mergeCell ref="C78:C79"/>
    <mergeCell ref="D78:D79"/>
    <mergeCell ref="G28:G29"/>
    <mergeCell ref="K78:K79"/>
    <mergeCell ref="L78:L79"/>
    <mergeCell ref="M6:M112"/>
    <mergeCell ref="K9:L10"/>
    <mergeCell ref="K2:M3"/>
    <mergeCell ref="A40:L42"/>
    <mergeCell ref="H28:L29"/>
    <mergeCell ref="H51:I54"/>
    <mergeCell ref="H57:I62"/>
    <mergeCell ref="B64:G65"/>
  </mergeCells>
  <printOptions horizontalCentered="1"/>
  <pageMargins left="0.393700787401575" right="0.393700787401575" top="0.393700787401575" bottom="1.18110236220472" header="0.118110236220472" footer="0"/>
  <pageSetup paperSize="1" scale="70" fitToHeight="5"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E32963"/>
    <pageSetUpPr fitToPage="1"/>
  </sheetPr>
  <dimension ref="A1:M93"/>
  <sheetViews>
    <sheetView showGridLines="0" workbookViewId="0">
      <selection activeCell="J6" sqref="J6:L6"/>
    </sheetView>
  </sheetViews>
  <sheetFormatPr defaultColWidth="11" defaultRowHeight="13.6"/>
  <cols>
    <col min="1" max="3" width="9.28571428571429" style="4" customWidth="1"/>
    <col min="4" max="4" width="11" style="4" customWidth="1"/>
    <col min="5" max="9" width="11.4285714285714" style="4" customWidth="1"/>
    <col min="10" max="10" width="9.57142857142857" style="4" customWidth="1"/>
    <col min="11" max="11" width="10.2857142857143" style="4" customWidth="1"/>
    <col min="12" max="12" width="14.2857142857143" style="4" customWidth="1"/>
    <col min="13" max="13" width="7.71428571428571" style="4" customWidth="1"/>
    <col min="14" max="16384" width="11.4285714285714" style="4"/>
  </cols>
  <sheetData>
    <row r="1" s="1" customFormat="1" ht="57.95" customHeight="1" spans="1:13">
      <c r="A1" s="5"/>
      <c r="B1" s="5"/>
      <c r="C1" s="5"/>
      <c r="D1" s="79"/>
      <c r="E1" s="79"/>
      <c r="F1" s="79"/>
      <c r="G1" s="79"/>
      <c r="H1" s="79"/>
      <c r="I1" s="79"/>
      <c r="J1" s="79"/>
      <c r="K1" s="79"/>
      <c r="L1" s="79"/>
      <c r="M1" s="79"/>
    </row>
    <row r="2" s="1" customFormat="1" ht="15" customHeight="1" spans="1:13">
      <c r="A2" s="4"/>
      <c r="B2" s="4"/>
      <c r="C2" s="4"/>
      <c r="D2" s="4"/>
      <c r="E2" s="80"/>
      <c r="F2" s="81"/>
      <c r="G2" s="81"/>
      <c r="H2" s="81"/>
      <c r="I2" s="81"/>
      <c r="J2" s="81"/>
      <c r="K2" s="105"/>
      <c r="L2" s="105"/>
      <c r="M2" s="105"/>
    </row>
    <row r="3" s="1" customFormat="1" ht="15" customHeight="1" spans="1:13">
      <c r="A3" s="4"/>
      <c r="B3" s="4"/>
      <c r="C3" s="4"/>
      <c r="D3" s="82"/>
      <c r="E3" s="83" t="s">
        <v>364</v>
      </c>
      <c r="F3" s="83"/>
      <c r="G3" s="83"/>
      <c r="H3" s="83"/>
      <c r="I3" s="83"/>
      <c r="J3" s="83"/>
      <c r="K3" s="105"/>
      <c r="L3" s="105"/>
      <c r="M3" s="105"/>
    </row>
    <row r="4" s="1" customFormat="1" ht="30" customHeight="1" spans="1:13">
      <c r="A4" s="4"/>
      <c r="B4" s="4"/>
      <c r="C4" s="4"/>
      <c r="D4" s="4"/>
      <c r="E4" s="84" t="s">
        <v>311</v>
      </c>
      <c r="F4" s="84"/>
      <c r="G4" s="84"/>
      <c r="H4" s="84"/>
      <c r="I4" s="84"/>
      <c r="J4" s="84"/>
      <c r="K4" s="80"/>
      <c r="L4" s="137"/>
      <c r="M4" s="4"/>
    </row>
    <row r="5" s="1" customFormat="1" ht="36.75" customHeight="1" spans="1:13">
      <c r="A5" s="6" t="s">
        <v>17</v>
      </c>
      <c r="B5" s="7"/>
      <c r="C5" s="7"/>
      <c r="D5" s="7"/>
      <c r="E5" s="7"/>
      <c r="F5" s="7"/>
      <c r="G5" s="7"/>
      <c r="H5" s="7"/>
      <c r="I5" s="7"/>
      <c r="J5" s="7"/>
      <c r="K5" s="7"/>
      <c r="L5" s="7"/>
      <c r="M5" s="138"/>
    </row>
    <row r="6" s="1" customFormat="1" ht="12.75" customHeight="1" spans="1:13">
      <c r="A6" s="491" t="s">
        <v>18</v>
      </c>
      <c r="B6" s="492" t="str">
        <f>+'DATOS MAESTROS'!B3</f>
        <v>GLASSTECH MEXICO 2025</v>
      </c>
      <c r="C6" s="493"/>
      <c r="D6" s="493"/>
      <c r="E6" s="493"/>
      <c r="F6" s="493"/>
      <c r="G6" s="514"/>
      <c r="H6" s="515" t="s">
        <v>19</v>
      </c>
      <c r="I6" s="525"/>
      <c r="J6" s="526" t="str">
        <f>+'DATOS MAESTROS'!B4</f>
        <v>16 al 18 de julio 2025</v>
      </c>
      <c r="K6" s="527"/>
      <c r="L6" s="527"/>
      <c r="M6" s="544" t="s">
        <v>263</v>
      </c>
    </row>
    <row r="7" s="1" customFormat="1" ht="17.55" spans="1:13">
      <c r="A7" s="178" t="s">
        <v>21</v>
      </c>
      <c r="B7" s="179"/>
      <c r="C7" s="179"/>
      <c r="D7" s="179"/>
      <c r="E7" s="179"/>
      <c r="F7" s="179"/>
      <c r="G7" s="179"/>
      <c r="H7" s="179"/>
      <c r="I7" s="179"/>
      <c r="J7" s="179"/>
      <c r="K7" s="179"/>
      <c r="L7" s="179"/>
      <c r="M7" s="545"/>
    </row>
    <row r="8" s="1" customFormat="1" ht="15.95" spans="1:13">
      <c r="A8" s="180" t="s">
        <v>22</v>
      </c>
      <c r="B8" s="181"/>
      <c r="C8" s="181"/>
      <c r="D8" s="182"/>
      <c r="E8" s="182"/>
      <c r="F8" s="182"/>
      <c r="G8" s="182"/>
      <c r="H8" s="182"/>
      <c r="I8" s="186"/>
      <c r="J8" s="186"/>
      <c r="K8" s="259" t="s">
        <v>23</v>
      </c>
      <c r="L8" s="260"/>
      <c r="M8" s="545"/>
    </row>
    <row r="9" s="1" customFormat="1" ht="12.75" customHeight="1" spans="1:13">
      <c r="A9" s="183" t="s">
        <v>24</v>
      </c>
      <c r="B9" s="184"/>
      <c r="C9" s="184"/>
      <c r="D9" s="185"/>
      <c r="E9" s="185"/>
      <c r="F9" s="185"/>
      <c r="G9" s="185"/>
      <c r="H9" s="185"/>
      <c r="I9" s="186"/>
      <c r="J9" s="186"/>
      <c r="K9" s="261"/>
      <c r="L9" s="262"/>
      <c r="M9" s="545"/>
    </row>
    <row r="10" s="1" customFormat="1" ht="13.5" customHeight="1" spans="1:13">
      <c r="A10" s="183" t="s">
        <v>25</v>
      </c>
      <c r="B10" s="184"/>
      <c r="C10" s="184"/>
      <c r="D10" s="185"/>
      <c r="E10" s="185"/>
      <c r="F10" s="185"/>
      <c r="G10" s="185"/>
      <c r="H10" s="185"/>
      <c r="I10" s="186"/>
      <c r="J10" s="186"/>
      <c r="K10" s="263"/>
      <c r="L10" s="264"/>
      <c r="M10" s="545"/>
    </row>
    <row r="11" s="1" customFormat="1" ht="15.2" spans="1:13">
      <c r="A11" s="183" t="s">
        <v>26</v>
      </c>
      <c r="B11" s="184"/>
      <c r="C11" s="184"/>
      <c r="D11" s="185"/>
      <c r="E11" s="185"/>
      <c r="F11" s="185"/>
      <c r="G11" s="185"/>
      <c r="H11" s="185"/>
      <c r="I11" s="265" t="s">
        <v>27</v>
      </c>
      <c r="J11" s="266"/>
      <c r="K11" s="266"/>
      <c r="L11" s="266"/>
      <c r="M11" s="545"/>
    </row>
    <row r="12" s="1" customFormat="1" ht="15.2" spans="1:13">
      <c r="A12" s="183" t="s">
        <v>28</v>
      </c>
      <c r="B12" s="184"/>
      <c r="C12" s="184"/>
      <c r="D12" s="185"/>
      <c r="E12" s="185"/>
      <c r="F12" s="185"/>
      <c r="G12" s="185"/>
      <c r="H12" s="185"/>
      <c r="I12" s="265" t="s">
        <v>29</v>
      </c>
      <c r="J12" s="266"/>
      <c r="K12" s="266"/>
      <c r="L12" s="266"/>
      <c r="M12" s="545"/>
    </row>
    <row r="13" s="1" customFormat="1" ht="15.2" spans="1:13">
      <c r="A13" s="183" t="s">
        <v>30</v>
      </c>
      <c r="B13" s="184"/>
      <c r="C13" s="184"/>
      <c r="D13" s="185"/>
      <c r="E13" s="185"/>
      <c r="F13" s="185"/>
      <c r="G13" s="185"/>
      <c r="H13" s="185"/>
      <c r="I13" s="265" t="s">
        <v>31</v>
      </c>
      <c r="J13" s="266"/>
      <c r="K13" s="266"/>
      <c r="L13" s="266"/>
      <c r="M13" s="545"/>
    </row>
    <row r="14" s="1" customFormat="1" ht="15.2" spans="1:13">
      <c r="A14" s="183" t="s">
        <v>32</v>
      </c>
      <c r="B14" s="184"/>
      <c r="C14" s="184"/>
      <c r="D14" s="185"/>
      <c r="E14" s="185"/>
      <c r="F14" s="185"/>
      <c r="G14" s="185"/>
      <c r="H14" s="185"/>
      <c r="I14" s="265" t="s">
        <v>33</v>
      </c>
      <c r="J14" s="266"/>
      <c r="K14" s="266"/>
      <c r="L14" s="266"/>
      <c r="M14" s="545"/>
    </row>
    <row r="15" s="1" customFormat="1" ht="15.2" spans="1:13">
      <c r="A15" s="183" t="s">
        <v>34</v>
      </c>
      <c r="B15" s="184"/>
      <c r="C15" s="184"/>
      <c r="D15" s="185"/>
      <c r="E15" s="185"/>
      <c r="F15" s="185"/>
      <c r="G15" s="185"/>
      <c r="H15" s="185"/>
      <c r="I15" s="267" t="s">
        <v>35</v>
      </c>
      <c r="J15" s="266"/>
      <c r="K15" s="266"/>
      <c r="L15" s="266"/>
      <c r="M15" s="545"/>
    </row>
    <row r="16" s="1" customFormat="1" ht="15.2" spans="1:13">
      <c r="A16" s="32"/>
      <c r="B16" s="18"/>
      <c r="C16" s="18"/>
      <c r="D16" s="26"/>
      <c r="E16" s="26"/>
      <c r="F16" s="26"/>
      <c r="G16" s="26"/>
      <c r="H16" s="26"/>
      <c r="I16" s="18"/>
      <c r="J16" s="18"/>
      <c r="K16" s="18"/>
      <c r="L16" s="26"/>
      <c r="M16" s="545"/>
    </row>
    <row r="17" s="1" customFormat="1" ht="16.8" spans="1:13">
      <c r="A17" s="19" t="s">
        <v>36</v>
      </c>
      <c r="B17" s="20"/>
      <c r="C17" s="20"/>
      <c r="D17" s="20"/>
      <c r="E17" s="20"/>
      <c r="F17" s="20"/>
      <c r="G17" s="20"/>
      <c r="H17" s="20"/>
      <c r="I17" s="20"/>
      <c r="J17" s="20"/>
      <c r="K17" s="20"/>
      <c r="L17" s="20"/>
      <c r="M17" s="545"/>
    </row>
    <row r="18" s="1" customFormat="1" ht="16.8" spans="1:13">
      <c r="A18" s="367" t="s">
        <v>264</v>
      </c>
      <c r="B18" s="494"/>
      <c r="C18" s="494"/>
      <c r="D18" s="494"/>
      <c r="E18" s="494"/>
      <c r="F18" s="494"/>
      <c r="G18" s="494"/>
      <c r="H18" s="494"/>
      <c r="I18" s="494"/>
      <c r="J18" s="494"/>
      <c r="K18" s="144"/>
      <c r="L18" s="271">
        <f>+'DATOS MAESTROS'!B5</f>
        <v>45832</v>
      </c>
      <c r="M18" s="545"/>
    </row>
    <row r="19" s="1" customFormat="1" ht="16.8" spans="1:13">
      <c r="A19" s="367"/>
      <c r="B19" s="494"/>
      <c r="C19" s="494"/>
      <c r="D19" s="494"/>
      <c r="E19" s="494"/>
      <c r="F19" s="494"/>
      <c r="G19" s="494"/>
      <c r="H19" s="494"/>
      <c r="I19" s="494"/>
      <c r="J19" s="494"/>
      <c r="K19" s="144"/>
      <c r="L19" s="144"/>
      <c r="M19" s="545"/>
    </row>
    <row r="20" s="1" customFormat="1" ht="12.75" customHeight="1" spans="1:13">
      <c r="A20" s="187" t="s">
        <v>37</v>
      </c>
      <c r="B20" s="188"/>
      <c r="C20" s="188"/>
      <c r="D20" s="188"/>
      <c r="E20" s="188"/>
      <c r="F20" s="188"/>
      <c r="G20" s="188"/>
      <c r="H20" s="188"/>
      <c r="I20" s="188"/>
      <c r="J20" s="188"/>
      <c r="K20" s="188"/>
      <c r="L20" s="188"/>
      <c r="M20" s="545"/>
    </row>
    <row r="21" s="1" customFormat="1" ht="12.75" customHeight="1" spans="1:13">
      <c r="A21" s="192" t="s">
        <v>38</v>
      </c>
      <c r="B21" s="193" t="s">
        <v>39</v>
      </c>
      <c r="C21" s="193"/>
      <c r="D21" s="193"/>
      <c r="E21" s="193"/>
      <c r="F21" s="193"/>
      <c r="G21" s="198" t="s">
        <v>49</v>
      </c>
      <c r="H21" s="193" t="s">
        <v>50</v>
      </c>
      <c r="I21" s="193"/>
      <c r="J21" s="193"/>
      <c r="K21" s="193"/>
      <c r="L21" s="193"/>
      <c r="M21" s="545"/>
    </row>
    <row r="22" s="1" customFormat="1" ht="12.75" customHeight="1" spans="1:13">
      <c r="A22" s="192"/>
      <c r="B22" s="186" t="s">
        <v>41</v>
      </c>
      <c r="C22" s="186"/>
      <c r="D22" s="186">
        <f>+'DATOS MAESTROS'!B7</f>
        <v>1010071218</v>
      </c>
      <c r="E22" s="186"/>
      <c r="F22" s="245"/>
      <c r="G22" s="248" t="s">
        <v>42</v>
      </c>
      <c r="H22" s="186" t="s">
        <v>43</v>
      </c>
      <c r="I22" s="248"/>
      <c r="J22" s="248"/>
      <c r="K22" s="273"/>
      <c r="L22" s="528"/>
      <c r="M22" s="545"/>
    </row>
    <row r="23" s="1" customFormat="1" ht="12.75" customHeight="1" spans="1:13">
      <c r="A23" s="192" t="s">
        <v>246</v>
      </c>
      <c r="B23" s="194" t="s">
        <v>45</v>
      </c>
      <c r="C23" s="194"/>
      <c r="D23" s="195"/>
      <c r="E23" s="195"/>
      <c r="F23" s="195"/>
      <c r="G23" s="248" t="s">
        <v>46</v>
      </c>
      <c r="H23" s="186"/>
      <c r="I23" s="186"/>
      <c r="J23" s="275">
        <f>+'DATOS MAESTROS'!B6</f>
        <v>45847</v>
      </c>
      <c r="K23" s="276"/>
      <c r="L23" s="186"/>
      <c r="M23" s="545"/>
    </row>
    <row r="24" s="1" customFormat="1" ht="15.2" spans="1:13">
      <c r="A24" s="196"/>
      <c r="B24" s="197"/>
      <c r="C24" s="197"/>
      <c r="D24" s="198"/>
      <c r="E24" s="198"/>
      <c r="F24" s="198"/>
      <c r="G24" s="186"/>
      <c r="H24" s="186"/>
      <c r="I24" s="186"/>
      <c r="J24" s="276"/>
      <c r="K24" s="276"/>
      <c r="L24" s="186"/>
      <c r="M24" s="545"/>
    </row>
    <row r="25" s="1" customFormat="1" ht="16.8" spans="1:13">
      <c r="A25" s="19" t="s">
        <v>47</v>
      </c>
      <c r="B25" s="20"/>
      <c r="C25" s="20"/>
      <c r="D25" s="20"/>
      <c r="E25" s="20"/>
      <c r="F25" s="20"/>
      <c r="G25" s="20"/>
      <c r="H25" s="20"/>
      <c r="I25" s="20"/>
      <c r="J25" s="20"/>
      <c r="K25" s="20"/>
      <c r="L25" s="20"/>
      <c r="M25" s="545"/>
    </row>
    <row r="26" s="1" customFormat="1" ht="15.2" spans="1:13">
      <c r="A26" s="495" t="s">
        <v>48</v>
      </c>
      <c r="B26" s="428"/>
      <c r="C26" s="428"/>
      <c r="D26" s="428"/>
      <c r="E26" s="428"/>
      <c r="F26" s="428"/>
      <c r="G26" s="428"/>
      <c r="H26" s="428"/>
      <c r="I26" s="428"/>
      <c r="J26" s="428"/>
      <c r="K26" s="428"/>
      <c r="L26" s="428"/>
      <c r="M26" s="545"/>
    </row>
    <row r="27" s="1" customFormat="1" ht="12.75" customHeight="1" spans="1:13">
      <c r="A27" s="28" t="s">
        <v>49</v>
      </c>
      <c r="B27" s="26" t="s">
        <v>50</v>
      </c>
      <c r="C27" s="26"/>
      <c r="D27" s="26"/>
      <c r="E27" s="26"/>
      <c r="F27" s="26"/>
      <c r="G27" s="26"/>
      <c r="H27" s="17"/>
      <c r="I27" s="17"/>
      <c r="J27" s="26"/>
      <c r="K27" s="26"/>
      <c r="L27" s="26"/>
      <c r="M27" s="545"/>
    </row>
    <row r="28" s="1" customFormat="1" ht="12.75" customHeight="1" spans="1:13">
      <c r="A28" s="30"/>
      <c r="B28" s="24"/>
      <c r="C28" s="24"/>
      <c r="D28" s="93"/>
      <c r="E28" s="93"/>
      <c r="F28" s="18"/>
      <c r="G28" s="94" t="s">
        <v>51</v>
      </c>
      <c r="H28" s="117"/>
      <c r="I28" s="118"/>
      <c r="J28" s="118"/>
      <c r="K28" s="118"/>
      <c r="L28" s="118"/>
      <c r="M28" s="545"/>
    </row>
    <row r="29" s="1" customFormat="1" ht="12.75" customHeight="1" spans="1:13">
      <c r="A29" s="32"/>
      <c r="B29" s="18"/>
      <c r="C29" s="18"/>
      <c r="D29" s="26"/>
      <c r="E29" s="26"/>
      <c r="F29" s="26"/>
      <c r="G29" s="94"/>
      <c r="H29" s="119"/>
      <c r="I29" s="120"/>
      <c r="J29" s="120"/>
      <c r="K29" s="120"/>
      <c r="L29" s="120"/>
      <c r="M29" s="545"/>
    </row>
    <row r="30" s="1" customFormat="1" ht="12.75" customHeight="1" spans="1:13">
      <c r="A30" s="32"/>
      <c r="B30" s="33" t="s">
        <v>52</v>
      </c>
      <c r="C30" s="33"/>
      <c r="D30" s="26"/>
      <c r="E30" s="26"/>
      <c r="F30" s="26"/>
      <c r="G30" s="26"/>
      <c r="H30" s="121" t="s">
        <v>53</v>
      </c>
      <c r="I30" s="121"/>
      <c r="J30" s="121"/>
      <c r="K30" s="121"/>
      <c r="L30" s="121"/>
      <c r="M30" s="545"/>
    </row>
    <row r="31" s="1" customFormat="1" ht="15.95" spans="1:13">
      <c r="A31" s="32"/>
      <c r="B31" s="34" t="s">
        <v>54</v>
      </c>
      <c r="C31" s="35"/>
      <c r="E31" s="37" t="s">
        <v>55</v>
      </c>
      <c r="F31" s="95"/>
      <c r="G31" s="26"/>
      <c r="H31" s="121"/>
      <c r="I31" s="121"/>
      <c r="J31" s="121"/>
      <c r="K31" s="121"/>
      <c r="L31" s="121"/>
      <c r="M31" s="545"/>
    </row>
    <row r="32" s="1" customFormat="1" ht="13.5" customHeight="1" spans="1:13">
      <c r="A32" s="36"/>
      <c r="B32" s="37" t="s">
        <v>56</v>
      </c>
      <c r="C32" s="35"/>
      <c r="E32" s="37"/>
      <c r="F32" s="37"/>
      <c r="G32" s="17"/>
      <c r="H32" s="17"/>
      <c r="I32" s="122"/>
      <c r="J32" s="122"/>
      <c r="K32" s="122"/>
      <c r="L32" s="122"/>
      <c r="M32" s="545"/>
    </row>
    <row r="33" s="1" customFormat="1" ht="13.5" customHeight="1" spans="1:13">
      <c r="A33" s="36"/>
      <c r="B33" s="38" t="s">
        <v>57</v>
      </c>
      <c r="C33" s="35"/>
      <c r="E33" s="37" t="s">
        <v>58</v>
      </c>
      <c r="F33" s="95"/>
      <c r="G33" s="26"/>
      <c r="H33" s="26"/>
      <c r="I33" s="123" t="s">
        <v>59</v>
      </c>
      <c r="J33" s="123"/>
      <c r="K33" s="123"/>
      <c r="L33" s="123"/>
      <c r="M33" s="545"/>
    </row>
    <row r="34" s="1" customFormat="1" ht="15.2" spans="1:13">
      <c r="A34" s="36"/>
      <c r="G34" s="26"/>
      <c r="H34" s="26"/>
      <c r="I34" s="68"/>
      <c r="J34" s="68"/>
      <c r="K34" s="68"/>
      <c r="L34" s="68"/>
      <c r="M34" s="545"/>
    </row>
    <row r="35" s="1" customFormat="1" ht="15.2" spans="1:13">
      <c r="A35" s="36"/>
      <c r="B35" s="37"/>
      <c r="C35" s="18"/>
      <c r="E35" s="37"/>
      <c r="F35" s="37"/>
      <c r="G35" s="26"/>
      <c r="H35" s="26"/>
      <c r="I35" s="68"/>
      <c r="J35" s="68"/>
      <c r="K35" s="68"/>
      <c r="L35" s="68"/>
      <c r="M35" s="545"/>
    </row>
    <row r="36" s="1" customFormat="1" ht="12.75" customHeight="1" spans="1:13">
      <c r="A36" s="36"/>
      <c r="C36" s="18"/>
      <c r="G36" s="17"/>
      <c r="H36" s="17"/>
      <c r="I36" s="124"/>
      <c r="J36" s="124"/>
      <c r="K36" s="124"/>
      <c r="L36" s="124"/>
      <c r="M36" s="545"/>
    </row>
    <row r="37" s="1" customFormat="1" ht="12.75" customHeight="1" spans="1:13">
      <c r="A37" s="39"/>
      <c r="B37" s="18"/>
      <c r="C37" s="18"/>
      <c r="D37" s="96"/>
      <c r="E37" s="96"/>
      <c r="F37" s="96"/>
      <c r="G37" s="96"/>
      <c r="H37" s="96"/>
      <c r="I37" s="125" t="s">
        <v>60</v>
      </c>
      <c r="J37" s="123"/>
      <c r="K37" s="123"/>
      <c r="L37" s="123"/>
      <c r="M37" s="545"/>
    </row>
    <row r="38" s="1" customFormat="1" ht="15" customHeight="1" spans="1:13">
      <c r="A38" s="40" t="s">
        <v>61</v>
      </c>
      <c r="B38" s="27"/>
      <c r="C38" s="27"/>
      <c r="D38" s="91"/>
      <c r="E38" s="91"/>
      <c r="F38" s="91"/>
      <c r="G38" s="91"/>
      <c r="H38" s="91"/>
      <c r="I38" s="91"/>
      <c r="J38" s="91"/>
      <c r="K38" s="91"/>
      <c r="L38" s="91"/>
      <c r="M38" s="545"/>
    </row>
    <row r="39" s="1" customFormat="1" ht="24" customHeight="1" spans="1:13">
      <c r="A39" s="45" t="s">
        <v>230</v>
      </c>
      <c r="B39" s="46"/>
      <c r="C39" s="46"/>
      <c r="D39" s="46"/>
      <c r="E39" s="46"/>
      <c r="F39" s="46"/>
      <c r="G39" s="46"/>
      <c r="H39" s="46"/>
      <c r="I39" s="46"/>
      <c r="J39" s="46"/>
      <c r="K39" s="46"/>
      <c r="L39" s="46"/>
      <c r="M39" s="545"/>
    </row>
    <row r="40" s="1" customFormat="1" ht="19.5" customHeight="1" spans="1:13">
      <c r="A40" s="47"/>
      <c r="B40" s="48"/>
      <c r="C40" s="48"/>
      <c r="D40" s="48"/>
      <c r="E40" s="48"/>
      <c r="F40" s="48"/>
      <c r="G40" s="48"/>
      <c r="H40" s="48"/>
      <c r="I40" s="48"/>
      <c r="J40" s="48"/>
      <c r="K40" s="48"/>
      <c r="L40" s="48"/>
      <c r="M40" s="545"/>
    </row>
    <row r="41" s="1" customFormat="1" ht="18.75" customHeight="1" spans="1:13">
      <c r="A41" s="49"/>
      <c r="B41" s="50"/>
      <c r="C41" s="50"/>
      <c r="D41" s="50"/>
      <c r="E41" s="50"/>
      <c r="F41" s="50"/>
      <c r="G41" s="50"/>
      <c r="H41" s="50"/>
      <c r="I41" s="50"/>
      <c r="J41" s="50"/>
      <c r="K41" s="50"/>
      <c r="L41" s="50"/>
      <c r="M41" s="545"/>
    </row>
    <row r="42" ht="20.25" customHeight="1" spans="1:13">
      <c r="A42" s="362"/>
      <c r="B42" s="80"/>
      <c r="C42" s="80"/>
      <c r="D42" s="80"/>
      <c r="E42" s="80"/>
      <c r="F42" s="80"/>
      <c r="G42" s="80"/>
      <c r="H42" s="80"/>
      <c r="I42" s="80"/>
      <c r="J42" s="80"/>
      <c r="K42" s="80"/>
      <c r="L42" s="80"/>
      <c r="M42" s="545"/>
    </row>
    <row r="43" ht="13.7" customHeight="1" spans="1:13">
      <c r="A43" s="367"/>
      <c r="B43" s="496" t="s">
        <v>365</v>
      </c>
      <c r="C43" s="496"/>
      <c r="D43" s="496"/>
      <c r="E43" s="496"/>
      <c r="F43" s="496"/>
      <c r="G43" s="496"/>
      <c r="H43" s="496"/>
      <c r="I43" s="496"/>
      <c r="J43" s="496"/>
      <c r="K43" s="496"/>
      <c r="L43" s="20"/>
      <c r="M43" s="545"/>
    </row>
    <row r="44" ht="24" customHeight="1" spans="1:13">
      <c r="A44" s="8" t="s">
        <v>266</v>
      </c>
      <c r="B44" s="99" t="s">
        <v>313</v>
      </c>
      <c r="C44" s="100"/>
      <c r="D44" s="100"/>
      <c r="E44" s="100"/>
      <c r="F44" s="100"/>
      <c r="G44" s="100"/>
      <c r="H44" s="100"/>
      <c r="I44" s="126"/>
      <c r="J44" s="99" t="s">
        <v>366</v>
      </c>
      <c r="K44" s="126"/>
      <c r="L44" s="99" t="s">
        <v>271</v>
      </c>
      <c r="M44" s="545"/>
    </row>
    <row r="45" ht="28.5" customHeight="1" spans="1:13">
      <c r="A45" s="497"/>
      <c r="B45" s="498" t="s">
        <v>367</v>
      </c>
      <c r="C45" s="107"/>
      <c r="D45" s="107"/>
      <c r="E45" s="107"/>
      <c r="F45" s="107"/>
      <c r="G45" s="107"/>
      <c r="H45" s="107"/>
      <c r="I45" s="529"/>
      <c r="J45" s="530">
        <v>7033</v>
      </c>
      <c r="K45" s="531"/>
      <c r="L45" s="532">
        <f t="shared" ref="L45:L50" si="0">+A45*J45</f>
        <v>0</v>
      </c>
      <c r="M45" s="545"/>
    </row>
    <row r="46" ht="26.25" customHeight="1" spans="1:13">
      <c r="A46" s="497"/>
      <c r="B46" s="498" t="s">
        <v>368</v>
      </c>
      <c r="C46" s="107"/>
      <c r="D46" s="107"/>
      <c r="E46" s="107"/>
      <c r="F46" s="107"/>
      <c r="G46" s="107"/>
      <c r="H46" s="107"/>
      <c r="I46" s="529"/>
      <c r="J46" s="530">
        <v>9049</v>
      </c>
      <c r="K46" s="531"/>
      <c r="L46" s="532">
        <f t="shared" si="0"/>
        <v>0</v>
      </c>
      <c r="M46" s="545"/>
    </row>
    <row r="47" ht="17.25" customHeight="1" spans="1:13">
      <c r="A47" s="497"/>
      <c r="B47" s="498" t="s">
        <v>369</v>
      </c>
      <c r="C47" s="107"/>
      <c r="D47" s="107"/>
      <c r="E47" s="107"/>
      <c r="F47" s="107"/>
      <c r="G47" s="107"/>
      <c r="H47" s="107"/>
      <c r="I47" s="529"/>
      <c r="J47" s="530">
        <v>19049</v>
      </c>
      <c r="K47" s="531"/>
      <c r="L47" s="532">
        <f t="shared" si="0"/>
        <v>0</v>
      </c>
      <c r="M47" s="545"/>
    </row>
    <row r="48" ht="17.25" customHeight="1" spans="1:13">
      <c r="A48" s="497"/>
      <c r="B48" s="499" t="s">
        <v>370</v>
      </c>
      <c r="C48" s="500"/>
      <c r="D48" s="500"/>
      <c r="E48" s="500"/>
      <c r="F48" s="500"/>
      <c r="G48" s="500"/>
      <c r="H48" s="500"/>
      <c r="I48" s="533"/>
      <c r="J48" s="530">
        <v>24017</v>
      </c>
      <c r="K48" s="531"/>
      <c r="L48" s="532">
        <f t="shared" si="0"/>
        <v>0</v>
      </c>
      <c r="M48" s="545"/>
    </row>
    <row r="49" ht="17.25" customHeight="1" spans="1:13">
      <c r="A49" s="497"/>
      <c r="B49" s="501" t="s">
        <v>371</v>
      </c>
      <c r="C49" s="501"/>
      <c r="D49" s="501"/>
      <c r="E49" s="501"/>
      <c r="F49" s="501"/>
      <c r="G49" s="501"/>
      <c r="H49" s="501"/>
      <c r="I49" s="501"/>
      <c r="J49" s="530">
        <v>28599</v>
      </c>
      <c r="K49" s="531"/>
      <c r="L49" s="532">
        <f t="shared" si="0"/>
        <v>0</v>
      </c>
      <c r="M49" s="545"/>
    </row>
    <row r="50" ht="48" customHeight="1" spans="1:13">
      <c r="A50" s="497"/>
      <c r="B50" s="498" t="s">
        <v>372</v>
      </c>
      <c r="C50" s="107"/>
      <c r="D50" s="107"/>
      <c r="E50" s="107"/>
      <c r="F50" s="107"/>
      <c r="G50" s="107"/>
      <c r="H50" s="107"/>
      <c r="I50" s="529"/>
      <c r="J50" s="530">
        <v>3055</v>
      </c>
      <c r="K50" s="531"/>
      <c r="L50" s="532">
        <f t="shared" si="0"/>
        <v>0</v>
      </c>
      <c r="M50" s="545"/>
    </row>
    <row r="51" ht="16.7" customHeight="1" spans="1:13">
      <c r="A51" s="502"/>
      <c r="B51" s="88"/>
      <c r="C51" s="88"/>
      <c r="D51" s="88"/>
      <c r="E51" s="88"/>
      <c r="F51" s="88"/>
      <c r="G51" s="88"/>
      <c r="H51" s="88"/>
      <c r="I51" s="88"/>
      <c r="J51" s="534" t="s">
        <v>335</v>
      </c>
      <c r="K51" s="535"/>
      <c r="L51" s="536">
        <f>SUM(L45:L50)</f>
        <v>0</v>
      </c>
      <c r="M51" s="545"/>
    </row>
    <row r="52" ht="16.7" customHeight="1" spans="1:13">
      <c r="A52" s="502"/>
      <c r="B52" s="503" t="s">
        <v>336</v>
      </c>
      <c r="C52" s="504"/>
      <c r="D52" s="504"/>
      <c r="E52" s="504"/>
      <c r="F52" s="504"/>
      <c r="G52" s="516"/>
      <c r="H52" s="88"/>
      <c r="I52" s="88"/>
      <c r="J52" s="537" t="s">
        <v>373</v>
      </c>
      <c r="K52" s="538"/>
      <c r="L52" s="539">
        <f>+L51*16%</f>
        <v>0</v>
      </c>
      <c r="M52" s="545"/>
    </row>
    <row r="53" ht="16.7" customHeight="1" spans="1:13">
      <c r="A53" s="502"/>
      <c r="B53" s="505"/>
      <c r="C53" s="506"/>
      <c r="D53" s="506"/>
      <c r="E53" s="506"/>
      <c r="F53" s="506"/>
      <c r="G53" s="517"/>
      <c r="H53" s="88"/>
      <c r="I53" s="88"/>
      <c r="J53" s="540" t="s">
        <v>196</v>
      </c>
      <c r="K53" s="541"/>
      <c r="L53" s="542">
        <f>+L52+L51</f>
        <v>0</v>
      </c>
      <c r="M53" s="545"/>
    </row>
    <row r="54" s="3" customFormat="1" ht="14.25" customHeight="1" spans="1:13">
      <c r="A54" s="507"/>
      <c r="B54" s="508"/>
      <c r="C54" s="508"/>
      <c r="D54" s="508"/>
      <c r="E54" s="508"/>
      <c r="F54" s="508"/>
      <c r="G54" s="508"/>
      <c r="H54" s="508"/>
      <c r="I54" s="508"/>
      <c r="J54" s="508"/>
      <c r="K54" s="508"/>
      <c r="L54" s="508"/>
      <c r="M54" s="545"/>
    </row>
    <row r="55" s="3" customFormat="1" ht="21" customHeight="1" spans="1:13">
      <c r="A55" s="73" t="s">
        <v>337</v>
      </c>
      <c r="B55" s="74"/>
      <c r="C55" s="74"/>
      <c r="D55" s="74"/>
      <c r="E55" s="74"/>
      <c r="F55" s="74"/>
      <c r="G55" s="74"/>
      <c r="H55" s="74"/>
      <c r="I55" s="74"/>
      <c r="J55" s="74"/>
      <c r="K55" s="74"/>
      <c r="L55" s="428"/>
      <c r="M55" s="545"/>
    </row>
    <row r="56" s="3" customFormat="1" ht="25.5" customHeight="1" spans="1:13">
      <c r="A56" s="509"/>
      <c r="B56" s="510"/>
      <c r="C56" s="510"/>
      <c r="D56" s="510"/>
      <c r="E56" s="510"/>
      <c r="F56" s="510"/>
      <c r="G56" s="510"/>
      <c r="H56" s="510"/>
      <c r="I56" s="510"/>
      <c r="J56" s="510"/>
      <c r="K56" s="510"/>
      <c r="L56" s="510"/>
      <c r="M56" s="545"/>
    </row>
    <row r="57" s="3" customFormat="1" ht="25.5" customHeight="1" spans="1:13">
      <c r="A57" s="509" t="s">
        <v>338</v>
      </c>
      <c r="B57" s="510"/>
      <c r="C57" s="510"/>
      <c r="D57" s="510"/>
      <c r="E57" s="510"/>
      <c r="F57" s="510"/>
      <c r="G57" s="510"/>
      <c r="H57" s="510"/>
      <c r="I57" s="510"/>
      <c r="J57" s="510"/>
      <c r="K57" s="510"/>
      <c r="L57" s="510"/>
      <c r="M57" s="545"/>
    </row>
    <row r="58" s="3" customFormat="1" ht="25.5" customHeight="1" spans="1:13">
      <c r="A58" s="509"/>
      <c r="B58" s="510"/>
      <c r="C58" s="510"/>
      <c r="D58" s="510"/>
      <c r="E58" s="510"/>
      <c r="F58" s="510"/>
      <c r="G58" s="510"/>
      <c r="H58" s="510"/>
      <c r="I58" s="510"/>
      <c r="J58" s="510"/>
      <c r="K58" s="510"/>
      <c r="L58" s="510"/>
      <c r="M58" s="545"/>
    </row>
    <row r="59" s="3" customFormat="1" ht="12" customHeight="1" spans="1:13">
      <c r="A59" s="511"/>
      <c r="B59" s="512"/>
      <c r="C59" s="513"/>
      <c r="D59" s="513"/>
      <c r="E59" s="513"/>
      <c r="F59" s="513" t="s">
        <v>339</v>
      </c>
      <c r="G59" s="513"/>
      <c r="H59" s="518"/>
      <c r="I59" s="543"/>
      <c r="J59" s="513"/>
      <c r="K59" s="513"/>
      <c r="L59" s="513"/>
      <c r="M59" s="545"/>
    </row>
    <row r="60" s="3" customFormat="1" ht="12" customHeight="1" spans="1:13">
      <c r="A60" s="511"/>
      <c r="B60" s="512"/>
      <c r="C60" s="513"/>
      <c r="D60" s="513"/>
      <c r="E60" s="513"/>
      <c r="F60" s="513"/>
      <c r="G60" s="513"/>
      <c r="H60" s="513"/>
      <c r="I60" s="513"/>
      <c r="J60" s="513"/>
      <c r="K60" s="513"/>
      <c r="L60" s="513"/>
      <c r="M60" s="545"/>
    </row>
    <row r="61" s="3" customFormat="1" ht="20.1" customHeight="1" spans="1:13">
      <c r="A61" s="511"/>
      <c r="B61" s="512"/>
      <c r="C61" s="513"/>
      <c r="D61" s="513"/>
      <c r="E61" s="513"/>
      <c r="F61" s="519"/>
      <c r="G61" s="520"/>
      <c r="H61" s="521"/>
      <c r="I61" s="520"/>
      <c r="J61" s="513"/>
      <c r="K61" s="513"/>
      <c r="L61" s="513"/>
      <c r="M61" s="545"/>
    </row>
    <row r="62" s="3" customFormat="1" ht="20.1" customHeight="1" spans="1:13">
      <c r="A62" s="32"/>
      <c r="B62" s="18"/>
      <c r="C62" s="33"/>
      <c r="D62" s="33"/>
      <c r="E62" s="33"/>
      <c r="F62" s="522"/>
      <c r="G62" s="523"/>
      <c r="H62" s="524"/>
      <c r="I62" s="523"/>
      <c r="J62" s="33"/>
      <c r="K62" s="33"/>
      <c r="L62" s="33"/>
      <c r="M62" s="545"/>
    </row>
    <row r="63" s="3" customFormat="1" ht="20.1" customHeight="1" spans="1:13">
      <c r="A63" s="32"/>
      <c r="B63" s="18"/>
      <c r="C63" s="33"/>
      <c r="D63" s="33"/>
      <c r="E63" s="33"/>
      <c r="F63" s="522"/>
      <c r="G63" s="523"/>
      <c r="H63" s="524"/>
      <c r="I63" s="523"/>
      <c r="J63" s="33"/>
      <c r="K63" s="33"/>
      <c r="L63" s="33"/>
      <c r="M63" s="545"/>
    </row>
    <row r="64" s="3" customFormat="1" ht="20.1" customHeight="1" spans="1:13">
      <c r="A64" s="32"/>
      <c r="B64" s="18"/>
      <c r="C64" s="33"/>
      <c r="D64" s="33"/>
      <c r="E64" s="33"/>
      <c r="F64" s="522"/>
      <c r="G64" s="523"/>
      <c r="H64" s="524"/>
      <c r="I64" s="523"/>
      <c r="J64" s="33"/>
      <c r="K64" s="33"/>
      <c r="L64" s="33"/>
      <c r="M64" s="545"/>
    </row>
    <row r="65" s="3" customFormat="1" ht="20.1" customHeight="1" spans="1:13">
      <c r="A65" s="32"/>
      <c r="B65" s="18"/>
      <c r="C65" s="33"/>
      <c r="D65" s="33"/>
      <c r="E65" s="33"/>
      <c r="F65" s="562"/>
      <c r="G65" s="563"/>
      <c r="H65" s="564"/>
      <c r="I65" s="563"/>
      <c r="J65" s="33"/>
      <c r="K65" s="513"/>
      <c r="L65" s="513"/>
      <c r="M65" s="545"/>
    </row>
    <row r="66" s="3" customFormat="1" ht="20.1" customHeight="1" spans="1:13">
      <c r="A66" s="32"/>
      <c r="C66" s="546" t="s">
        <v>340</v>
      </c>
      <c r="D66" s="547"/>
      <c r="E66" s="33"/>
      <c r="F66" s="565"/>
      <c r="G66" s="566"/>
      <c r="H66" s="567"/>
      <c r="I66" s="566"/>
      <c r="J66" s="513"/>
      <c r="K66" s="576"/>
      <c r="L66" s="546" t="s">
        <v>341</v>
      </c>
      <c r="M66" s="545"/>
    </row>
    <row r="67" s="3" customFormat="1" ht="20.1" customHeight="1" spans="1:13">
      <c r="A67" s="511"/>
      <c r="C67" s="546"/>
      <c r="D67" s="547"/>
      <c r="E67" s="513"/>
      <c r="F67" s="568"/>
      <c r="G67" s="569"/>
      <c r="H67" s="570"/>
      <c r="I67" s="569"/>
      <c r="J67" s="513"/>
      <c r="K67" s="547"/>
      <c r="L67" s="546"/>
      <c r="M67" s="545"/>
    </row>
    <row r="68" s="3" customFormat="1" ht="20.1" customHeight="1" spans="1:13">
      <c r="A68" s="548"/>
      <c r="B68" s="549"/>
      <c r="C68" s="513"/>
      <c r="D68" s="513"/>
      <c r="E68" s="513"/>
      <c r="F68" s="568"/>
      <c r="G68" s="569"/>
      <c r="H68" s="570"/>
      <c r="I68" s="569"/>
      <c r="J68" s="513"/>
      <c r="K68" s="513"/>
      <c r="L68" s="513"/>
      <c r="M68" s="545"/>
    </row>
    <row r="69" s="3" customFormat="1" ht="20.1" customHeight="1" spans="1:13">
      <c r="A69" s="511"/>
      <c r="B69" s="512"/>
      <c r="C69" s="513"/>
      <c r="D69" s="513"/>
      <c r="E69" s="513"/>
      <c r="F69" s="568"/>
      <c r="G69" s="569"/>
      <c r="H69" s="570"/>
      <c r="I69" s="569"/>
      <c r="J69" s="513"/>
      <c r="K69" s="513"/>
      <c r="L69" s="513"/>
      <c r="M69" s="545"/>
    </row>
    <row r="70" s="3" customFormat="1" ht="20.1" customHeight="1" spans="1:13">
      <c r="A70" s="511"/>
      <c r="B70" s="512"/>
      <c r="C70" s="513"/>
      <c r="D70" s="513"/>
      <c r="E70" s="513"/>
      <c r="F70" s="571"/>
      <c r="G70" s="572"/>
      <c r="H70" s="573"/>
      <c r="I70" s="572"/>
      <c r="J70" s="513"/>
      <c r="K70" s="513"/>
      <c r="L70" s="513"/>
      <c r="M70" s="545"/>
    </row>
    <row r="71" s="3" customFormat="1" ht="20.1" customHeight="1" spans="1:13">
      <c r="A71" s="511"/>
      <c r="B71" s="512"/>
      <c r="C71" s="513"/>
      <c r="D71" s="513"/>
      <c r="E71" s="513"/>
      <c r="F71" s="513"/>
      <c r="G71" s="513" t="s">
        <v>342</v>
      </c>
      <c r="H71" s="513"/>
      <c r="I71" s="513"/>
      <c r="J71" s="513"/>
      <c r="K71" s="513"/>
      <c r="L71" s="513"/>
      <c r="M71" s="545"/>
    </row>
    <row r="72" s="3" customFormat="1" ht="12" customHeight="1" spans="1:13">
      <c r="A72" s="511"/>
      <c r="B72" s="512"/>
      <c r="C72" s="513"/>
      <c r="D72" s="513"/>
      <c r="E72" s="513"/>
      <c r="F72" s="513"/>
      <c r="G72" s="513"/>
      <c r="H72" s="513"/>
      <c r="I72" s="513"/>
      <c r="J72" s="513"/>
      <c r="K72" s="513"/>
      <c r="L72" s="513"/>
      <c r="M72" s="545"/>
    </row>
    <row r="73" s="3" customFormat="1" ht="24" customHeight="1" spans="1:13">
      <c r="A73" s="511"/>
      <c r="B73" s="512"/>
      <c r="C73" s="513"/>
      <c r="D73" s="513"/>
      <c r="E73" s="513"/>
      <c r="F73" s="513" t="s">
        <v>343</v>
      </c>
      <c r="G73" s="574"/>
      <c r="H73" s="575"/>
      <c r="I73" s="543"/>
      <c r="J73" s="513"/>
      <c r="K73" s="513"/>
      <c r="L73" s="513"/>
      <c r="M73" s="545"/>
    </row>
    <row r="74" s="3" customFormat="1" ht="15" customHeight="1" spans="1:13">
      <c r="A74" s="32"/>
      <c r="B74" s="18"/>
      <c r="C74" s="18"/>
      <c r="D74" s="18"/>
      <c r="E74" s="18"/>
      <c r="F74" s="18"/>
      <c r="G74" s="18"/>
      <c r="H74" s="18"/>
      <c r="I74" s="18"/>
      <c r="J74" s="18"/>
      <c r="K74" s="18"/>
      <c r="L74" s="18"/>
      <c r="M74" s="545"/>
    </row>
    <row r="75" s="3" customFormat="1" ht="21" customHeight="1" spans="1:13">
      <c r="A75" s="73" t="s">
        <v>293</v>
      </c>
      <c r="B75" s="74"/>
      <c r="C75" s="74"/>
      <c r="D75" s="74"/>
      <c r="E75" s="74"/>
      <c r="F75" s="74"/>
      <c r="G75" s="74"/>
      <c r="H75" s="74"/>
      <c r="I75" s="74"/>
      <c r="J75" s="74"/>
      <c r="K75" s="74"/>
      <c r="L75" s="428"/>
      <c r="M75" s="545"/>
    </row>
    <row r="76" s="3" customFormat="1" ht="13.5" customHeight="1" spans="1:13">
      <c r="A76" s="550" t="s">
        <v>345</v>
      </c>
      <c r="B76" s="551"/>
      <c r="C76" s="551"/>
      <c r="D76" s="551"/>
      <c r="E76" s="551"/>
      <c r="F76" s="551"/>
      <c r="G76" s="551"/>
      <c r="H76" s="551"/>
      <c r="I76" s="551"/>
      <c r="J76" s="551"/>
      <c r="K76" s="551"/>
      <c r="L76" s="551"/>
      <c r="M76" s="545"/>
    </row>
    <row r="77" s="3" customFormat="1" ht="12" customHeight="1" spans="1:13">
      <c r="A77" s="552" t="s">
        <v>374</v>
      </c>
      <c r="B77" s="553"/>
      <c r="C77" s="553"/>
      <c r="D77" s="553"/>
      <c r="E77" s="553"/>
      <c r="F77" s="553"/>
      <c r="G77" s="553"/>
      <c r="H77" s="553"/>
      <c r="I77" s="553"/>
      <c r="J77" s="553"/>
      <c r="K77" s="553"/>
      <c r="L77" s="553"/>
      <c r="M77" s="545"/>
    </row>
    <row r="78" s="3" customFormat="1" ht="25.5" customHeight="1" spans="1:13">
      <c r="A78" s="552" t="s">
        <v>375</v>
      </c>
      <c r="B78" s="553"/>
      <c r="C78" s="553"/>
      <c r="D78" s="553"/>
      <c r="E78" s="553"/>
      <c r="F78" s="553"/>
      <c r="G78" s="553"/>
      <c r="H78" s="553"/>
      <c r="I78" s="553"/>
      <c r="J78" s="553"/>
      <c r="K78" s="553"/>
      <c r="L78" s="553"/>
      <c r="M78" s="545"/>
    </row>
    <row r="79" s="3" customFormat="1" ht="24" customHeight="1" spans="1:13">
      <c r="A79" s="552" t="s">
        <v>348</v>
      </c>
      <c r="B79" s="553"/>
      <c r="C79" s="553"/>
      <c r="D79" s="553"/>
      <c r="E79" s="553"/>
      <c r="F79" s="553"/>
      <c r="G79" s="553"/>
      <c r="H79" s="553"/>
      <c r="I79" s="553"/>
      <c r="J79" s="553"/>
      <c r="K79" s="553"/>
      <c r="L79" s="553"/>
      <c r="M79" s="545"/>
    </row>
    <row r="80" s="3" customFormat="1" ht="15" customHeight="1" spans="1:13">
      <c r="A80" s="554" t="s">
        <v>349</v>
      </c>
      <c r="B80" s="555"/>
      <c r="C80" s="555"/>
      <c r="D80" s="555"/>
      <c r="E80" s="555"/>
      <c r="F80" s="555"/>
      <c r="G80" s="555"/>
      <c r="H80" s="555"/>
      <c r="I80" s="555"/>
      <c r="J80" s="555"/>
      <c r="K80" s="555"/>
      <c r="L80" s="555"/>
      <c r="M80" s="545"/>
    </row>
    <row r="81" s="3" customFormat="1" ht="18.75" customHeight="1" spans="1:13">
      <c r="A81" s="554" t="s">
        <v>376</v>
      </c>
      <c r="B81" s="555"/>
      <c r="C81" s="555"/>
      <c r="D81" s="555"/>
      <c r="E81" s="555"/>
      <c r="F81" s="555"/>
      <c r="G81" s="555"/>
      <c r="H81" s="555"/>
      <c r="I81" s="555"/>
      <c r="J81" s="555"/>
      <c r="K81" s="555"/>
      <c r="L81" s="555"/>
      <c r="M81" s="545"/>
    </row>
    <row r="82" s="3" customFormat="1" ht="14.25" customHeight="1" spans="1:13">
      <c r="A82" s="554" t="s">
        <v>377</v>
      </c>
      <c r="B82" s="555"/>
      <c r="C82" s="555"/>
      <c r="D82" s="555"/>
      <c r="E82" s="555"/>
      <c r="F82" s="555"/>
      <c r="G82" s="555"/>
      <c r="H82" s="555"/>
      <c r="I82" s="555"/>
      <c r="J82" s="555"/>
      <c r="K82" s="555"/>
      <c r="L82" s="555"/>
      <c r="M82" s="545"/>
    </row>
    <row r="83" s="3" customFormat="1" ht="16.5" customHeight="1" spans="1:13">
      <c r="A83" s="556" t="s">
        <v>378</v>
      </c>
      <c r="B83" s="557"/>
      <c r="C83" s="557"/>
      <c r="D83" s="557"/>
      <c r="E83" s="557"/>
      <c r="F83" s="557"/>
      <c r="G83" s="557"/>
      <c r="H83" s="557"/>
      <c r="I83" s="557"/>
      <c r="J83" s="557"/>
      <c r="K83" s="557"/>
      <c r="L83" s="557"/>
      <c r="M83" s="545"/>
    </row>
    <row r="84" s="3" customFormat="1" ht="12" customHeight="1" spans="1:13">
      <c r="A84" s="552" t="s">
        <v>379</v>
      </c>
      <c r="B84" s="553"/>
      <c r="C84" s="553"/>
      <c r="D84" s="553"/>
      <c r="E84" s="553"/>
      <c r="F84" s="553"/>
      <c r="G84" s="553"/>
      <c r="H84" s="553"/>
      <c r="I84" s="553"/>
      <c r="J84" s="553"/>
      <c r="K84" s="553"/>
      <c r="L84" s="553"/>
      <c r="M84" s="545"/>
    </row>
    <row r="85" s="3" customFormat="1" ht="17.25" customHeight="1" spans="1:13">
      <c r="A85" s="552" t="s">
        <v>380</v>
      </c>
      <c r="B85" s="553"/>
      <c r="C85" s="553"/>
      <c r="D85" s="553"/>
      <c r="E85" s="553"/>
      <c r="F85" s="553"/>
      <c r="G85" s="553"/>
      <c r="H85" s="553"/>
      <c r="I85" s="553"/>
      <c r="J85" s="553"/>
      <c r="K85" s="553"/>
      <c r="L85" s="553"/>
      <c r="M85" s="545"/>
    </row>
    <row r="86" s="3" customFormat="1" ht="30" customHeight="1" spans="1:13">
      <c r="A86" s="552" t="s">
        <v>381</v>
      </c>
      <c r="B86" s="553"/>
      <c r="C86" s="553"/>
      <c r="D86" s="553"/>
      <c r="E86" s="553"/>
      <c r="F86" s="553"/>
      <c r="G86" s="553"/>
      <c r="H86" s="553"/>
      <c r="I86" s="553"/>
      <c r="J86" s="553"/>
      <c r="K86" s="553"/>
      <c r="L86" s="553"/>
      <c r="M86" s="545"/>
    </row>
    <row r="87" s="3" customFormat="1" ht="26.25" customHeight="1" spans="1:13">
      <c r="A87" s="554" t="s">
        <v>382</v>
      </c>
      <c r="B87" s="555"/>
      <c r="C87" s="555"/>
      <c r="D87" s="555"/>
      <c r="E87" s="555"/>
      <c r="F87" s="555"/>
      <c r="G87" s="555"/>
      <c r="H87" s="555"/>
      <c r="I87" s="555"/>
      <c r="J87" s="555"/>
      <c r="K87" s="555"/>
      <c r="L87" s="555"/>
      <c r="M87" s="545"/>
    </row>
    <row r="88" s="3" customFormat="1" ht="17.25" customHeight="1" spans="1:13">
      <c r="A88" s="554" t="s">
        <v>383</v>
      </c>
      <c r="B88" s="555"/>
      <c r="C88" s="555"/>
      <c r="D88" s="555"/>
      <c r="E88" s="555"/>
      <c r="F88" s="555"/>
      <c r="G88" s="555"/>
      <c r="H88" s="555"/>
      <c r="I88" s="555"/>
      <c r="J88" s="555"/>
      <c r="K88" s="555"/>
      <c r="L88" s="555"/>
      <c r="M88" s="545"/>
    </row>
    <row r="89" ht="15" customHeight="1" spans="1:13">
      <c r="A89" s="312" t="s">
        <v>242</v>
      </c>
      <c r="B89" s="313"/>
      <c r="C89" s="313"/>
      <c r="D89" s="313"/>
      <c r="E89" s="313"/>
      <c r="F89" s="313"/>
      <c r="G89" s="313"/>
      <c r="H89" s="313"/>
      <c r="I89" s="313"/>
      <c r="J89" s="313"/>
      <c r="K89" s="313"/>
      <c r="L89" s="313"/>
      <c r="M89" s="545"/>
    </row>
    <row r="90" s="3" customFormat="1" ht="17.25" customHeight="1" spans="1:13">
      <c r="A90" s="422"/>
      <c r="B90" s="423"/>
      <c r="C90" s="423"/>
      <c r="D90" s="423"/>
      <c r="E90" s="423"/>
      <c r="F90" s="423"/>
      <c r="G90" s="423"/>
      <c r="H90" s="423"/>
      <c r="I90" s="423"/>
      <c r="J90" s="423"/>
      <c r="K90" s="423"/>
      <c r="L90" s="423"/>
      <c r="M90" s="545"/>
    </row>
    <row r="91" ht="35.25" customHeight="1" spans="1:13">
      <c r="A91" s="159" t="s">
        <v>261</v>
      </c>
      <c r="B91" s="160"/>
      <c r="C91" s="160"/>
      <c r="D91" s="160"/>
      <c r="E91" s="160"/>
      <c r="F91" s="160"/>
      <c r="G91" s="160"/>
      <c r="H91" s="160"/>
      <c r="I91" s="160"/>
      <c r="J91" s="160"/>
      <c r="K91" s="160"/>
      <c r="L91" s="160"/>
      <c r="M91" s="545"/>
    </row>
    <row r="92" ht="20.4" spans="1:13">
      <c r="A92" s="558" t="s">
        <v>225</v>
      </c>
      <c r="B92" s="559"/>
      <c r="C92" s="559"/>
      <c r="D92" s="559"/>
      <c r="E92" s="559"/>
      <c r="F92" s="559"/>
      <c r="G92" s="559"/>
      <c r="H92" s="559"/>
      <c r="I92" s="559"/>
      <c r="J92" s="559"/>
      <c r="K92" s="559"/>
      <c r="L92" s="559"/>
      <c r="M92" s="545"/>
    </row>
    <row r="93" ht="18.35" spans="1:13">
      <c r="A93" s="560" t="s">
        <v>226</v>
      </c>
      <c r="B93" s="561"/>
      <c r="C93" s="561"/>
      <c r="D93" s="561"/>
      <c r="E93" s="561"/>
      <c r="F93" s="561"/>
      <c r="G93" s="561"/>
      <c r="H93" s="561"/>
      <c r="I93" s="561"/>
      <c r="J93" s="561"/>
      <c r="K93" s="561"/>
      <c r="L93" s="561"/>
      <c r="M93" s="577"/>
    </row>
  </sheetData>
  <sheetProtection algorithmName="SHA-512" hashValue="VOItHcbkt/B9SHT7BsThWJmBxtaI7xrzRZGalsb+DbdTtwtnFGvee43nMkkcIlRYvPx8bIv/iPU6iT+5kbCeLg==" saltValue="iqkojc1E7j6EuA8LLsekdA==" spinCount="100000" sheet="1" objects="1" scenarios="1"/>
  <mergeCells count="91">
    <mergeCell ref="E3:J3"/>
    <mergeCell ref="E4:J4"/>
    <mergeCell ref="A5:M5"/>
    <mergeCell ref="H6:I6"/>
    <mergeCell ref="J6:L6"/>
    <mergeCell ref="A7:L7"/>
    <mergeCell ref="D8:H8"/>
    <mergeCell ref="K8:L8"/>
    <mergeCell ref="D9:H9"/>
    <mergeCell ref="D10:H10"/>
    <mergeCell ref="D11:H11"/>
    <mergeCell ref="J11:L11"/>
    <mergeCell ref="D12:H12"/>
    <mergeCell ref="J12:L12"/>
    <mergeCell ref="D13:H13"/>
    <mergeCell ref="J13:L13"/>
    <mergeCell ref="D14:H14"/>
    <mergeCell ref="J14:L14"/>
    <mergeCell ref="D15:H15"/>
    <mergeCell ref="J15:L15"/>
    <mergeCell ref="A17:L17"/>
    <mergeCell ref="A20:L20"/>
    <mergeCell ref="B21:F21"/>
    <mergeCell ref="H21:L21"/>
    <mergeCell ref="K22:L22"/>
    <mergeCell ref="B23:F23"/>
    <mergeCell ref="A25:L25"/>
    <mergeCell ref="A26:L26"/>
    <mergeCell ref="B30:C30"/>
    <mergeCell ref="H30:L30"/>
    <mergeCell ref="I32:L32"/>
    <mergeCell ref="I33:L33"/>
    <mergeCell ref="I36:L36"/>
    <mergeCell ref="I37:L37"/>
    <mergeCell ref="B43:K43"/>
    <mergeCell ref="B44:I44"/>
    <mergeCell ref="J44:K44"/>
    <mergeCell ref="B45:I45"/>
    <mergeCell ref="J45:K45"/>
    <mergeCell ref="B46:I46"/>
    <mergeCell ref="J46:K46"/>
    <mergeCell ref="B47:I47"/>
    <mergeCell ref="J47:K47"/>
    <mergeCell ref="B48:I48"/>
    <mergeCell ref="J48:K48"/>
    <mergeCell ref="B49:I49"/>
    <mergeCell ref="J49:K49"/>
    <mergeCell ref="B50:I50"/>
    <mergeCell ref="J50:K50"/>
    <mergeCell ref="J51:K51"/>
    <mergeCell ref="J52:K52"/>
    <mergeCell ref="J53:K53"/>
    <mergeCell ref="A54:L54"/>
    <mergeCell ref="A55:K55"/>
    <mergeCell ref="A56:L56"/>
    <mergeCell ref="A57:L57"/>
    <mergeCell ref="F59:G59"/>
    <mergeCell ref="H59:I59"/>
    <mergeCell ref="G71:H71"/>
    <mergeCell ref="F73:G73"/>
    <mergeCell ref="H73:I73"/>
    <mergeCell ref="A75:K75"/>
    <mergeCell ref="A76:L76"/>
    <mergeCell ref="A77:L77"/>
    <mergeCell ref="A78:L78"/>
    <mergeCell ref="A79:L79"/>
    <mergeCell ref="A80:L80"/>
    <mergeCell ref="A81:L81"/>
    <mergeCell ref="A82:L82"/>
    <mergeCell ref="A83:L83"/>
    <mergeCell ref="A84:L84"/>
    <mergeCell ref="A85:L85"/>
    <mergeCell ref="A86:L86"/>
    <mergeCell ref="A87:L87"/>
    <mergeCell ref="A88:L88"/>
    <mergeCell ref="A89:L89"/>
    <mergeCell ref="A90:L90"/>
    <mergeCell ref="A91:L91"/>
    <mergeCell ref="A92:L92"/>
    <mergeCell ref="A93:L93"/>
    <mergeCell ref="C66:C67"/>
    <mergeCell ref="D66:D67"/>
    <mergeCell ref="G28:G29"/>
    <mergeCell ref="K66:K67"/>
    <mergeCell ref="L66:L67"/>
    <mergeCell ref="M6:M93"/>
    <mergeCell ref="K2:M3"/>
    <mergeCell ref="K9:L10"/>
    <mergeCell ref="H28:L29"/>
    <mergeCell ref="A39:L41"/>
    <mergeCell ref="B52:G53"/>
  </mergeCells>
  <printOptions horizontalCentered="1"/>
  <pageMargins left="0.393700787401575" right="0.393700787401575" top="0.393700787401575" bottom="1.5748031496063" header="0.118110236220472" footer="0"/>
  <pageSetup paperSize="1" scale="68" fitToHeight="5"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R95"/>
  <sheetViews>
    <sheetView showGridLines="0" zoomScaleSheetLayoutView="90" workbookViewId="0">
      <selection activeCell="J6" sqref="J6:L6"/>
    </sheetView>
  </sheetViews>
  <sheetFormatPr defaultColWidth="11" defaultRowHeight="13.6"/>
  <cols>
    <col min="1" max="3" width="9.28571428571429" style="169" customWidth="1"/>
    <col min="4" max="4" width="11" style="169" customWidth="1"/>
    <col min="5" max="11" width="11.4285714285714" style="169" customWidth="1"/>
    <col min="12" max="12" width="14.2857142857143" style="169" customWidth="1"/>
    <col min="13" max="13" width="7.71428571428571" style="169" customWidth="1"/>
    <col min="14" max="16384" width="11.4285714285714" style="169"/>
  </cols>
  <sheetData>
    <row r="1" s="165" customFormat="1" ht="57.95" customHeight="1" spans="1:13">
      <c r="A1" s="170"/>
      <c r="B1" s="170"/>
      <c r="C1" s="170"/>
      <c r="D1" s="171"/>
      <c r="E1" s="171"/>
      <c r="F1" s="171"/>
      <c r="G1" s="171"/>
      <c r="H1" s="171"/>
      <c r="I1" s="171"/>
      <c r="J1" s="171"/>
      <c r="K1" s="171"/>
      <c r="L1" s="171"/>
      <c r="M1" s="171"/>
    </row>
    <row r="2" s="165" customFormat="1" ht="15" customHeight="1" spans="1:13">
      <c r="A2" s="169"/>
      <c r="B2" s="169"/>
      <c r="C2" s="169"/>
      <c r="D2" s="169"/>
      <c r="E2" s="239"/>
      <c r="F2" s="240"/>
      <c r="G2" s="240"/>
      <c r="H2" s="240"/>
      <c r="I2" s="240"/>
      <c r="J2" s="240"/>
      <c r="K2" s="254"/>
      <c r="L2" s="254"/>
      <c r="M2" s="254"/>
    </row>
    <row r="3" s="165" customFormat="1" ht="15" customHeight="1" spans="1:13">
      <c r="A3" s="169"/>
      <c r="B3" s="169"/>
      <c r="C3" s="169"/>
      <c r="D3" s="172"/>
      <c r="E3" s="241" t="s">
        <v>384</v>
      </c>
      <c r="F3" s="241"/>
      <c r="G3" s="241"/>
      <c r="H3" s="241"/>
      <c r="I3" s="241"/>
      <c r="J3" s="241"/>
      <c r="K3" s="254"/>
      <c r="L3" s="254"/>
      <c r="M3" s="254"/>
    </row>
    <row r="4" s="165" customFormat="1" ht="30" customHeight="1" spans="1:13">
      <c r="A4" s="169"/>
      <c r="B4" s="169"/>
      <c r="C4" s="169"/>
      <c r="D4" s="169"/>
      <c r="E4" s="242" t="s">
        <v>16</v>
      </c>
      <c r="F4" s="242"/>
      <c r="G4" s="242"/>
      <c r="H4" s="242"/>
      <c r="I4" s="242"/>
      <c r="J4" s="242"/>
      <c r="K4" s="239"/>
      <c r="L4" s="255"/>
      <c r="M4" s="169"/>
    </row>
    <row r="5" s="165" customFormat="1" ht="36.75" customHeight="1" spans="1:13">
      <c r="A5" s="173" t="s">
        <v>17</v>
      </c>
      <c r="B5" s="174"/>
      <c r="C5" s="174"/>
      <c r="D5" s="174"/>
      <c r="E5" s="174"/>
      <c r="F5" s="174"/>
      <c r="G5" s="174"/>
      <c r="H5" s="174"/>
      <c r="I5" s="174"/>
      <c r="J5" s="174"/>
      <c r="K5" s="174"/>
      <c r="L5" s="174"/>
      <c r="M5" s="300"/>
    </row>
    <row r="6" s="165" customFormat="1" ht="12.75" customHeight="1" spans="1:13">
      <c r="A6" s="175" t="s">
        <v>18</v>
      </c>
      <c r="B6" s="176" t="str">
        <f>+'DATOS MAESTROS'!B3</f>
        <v>GLASSTECH MEXICO 2025</v>
      </c>
      <c r="C6" s="177"/>
      <c r="D6" s="177"/>
      <c r="E6" s="177"/>
      <c r="F6" s="177"/>
      <c r="G6" s="243"/>
      <c r="H6" s="244" t="s">
        <v>19</v>
      </c>
      <c r="I6" s="256"/>
      <c r="J6" s="257" t="str">
        <f>+'DATOS MAESTROS'!B4</f>
        <v>16 al 18 de julio 2025</v>
      </c>
      <c r="K6" s="258"/>
      <c r="L6" s="258"/>
      <c r="M6" s="467" t="s">
        <v>385</v>
      </c>
    </row>
    <row r="7" s="165" customFormat="1" ht="17.55" spans="1:13">
      <c r="A7" s="178" t="s">
        <v>21</v>
      </c>
      <c r="B7" s="179"/>
      <c r="C7" s="179"/>
      <c r="D7" s="179"/>
      <c r="E7" s="179"/>
      <c r="F7" s="179"/>
      <c r="G7" s="179"/>
      <c r="H7" s="179"/>
      <c r="I7" s="179"/>
      <c r="J7" s="179"/>
      <c r="K7" s="179"/>
      <c r="L7" s="179"/>
      <c r="M7" s="468"/>
    </row>
    <row r="8" s="165" customFormat="1" ht="15.95" spans="1:13">
      <c r="A8" s="180" t="s">
        <v>22</v>
      </c>
      <c r="B8" s="181"/>
      <c r="C8" s="181"/>
      <c r="D8" s="182"/>
      <c r="E8" s="182"/>
      <c r="F8" s="182"/>
      <c r="G8" s="182"/>
      <c r="H8" s="182"/>
      <c r="I8" s="186"/>
      <c r="J8" s="186"/>
      <c r="K8" s="259" t="s">
        <v>23</v>
      </c>
      <c r="L8" s="260"/>
      <c r="M8" s="468"/>
    </row>
    <row r="9" s="165" customFormat="1" ht="15.2" spans="1:13">
      <c r="A9" s="183" t="s">
        <v>24</v>
      </c>
      <c r="B9" s="184"/>
      <c r="C9" s="184"/>
      <c r="D9" s="185"/>
      <c r="E9" s="185"/>
      <c r="F9" s="185"/>
      <c r="G9" s="185"/>
      <c r="H9" s="185"/>
      <c r="I9" s="186"/>
      <c r="J9" s="186"/>
      <c r="K9" s="261"/>
      <c r="L9" s="262"/>
      <c r="M9" s="468"/>
    </row>
    <row r="10" s="165" customFormat="1" ht="15.95" spans="1:13">
      <c r="A10" s="183" t="s">
        <v>25</v>
      </c>
      <c r="B10" s="184"/>
      <c r="C10" s="184"/>
      <c r="D10" s="185"/>
      <c r="E10" s="185"/>
      <c r="F10" s="185"/>
      <c r="G10" s="185"/>
      <c r="H10" s="185"/>
      <c r="I10" s="186"/>
      <c r="J10" s="186"/>
      <c r="K10" s="263"/>
      <c r="L10" s="264"/>
      <c r="M10" s="468"/>
    </row>
    <row r="11" s="165" customFormat="1" ht="15.2" spans="1:13">
      <c r="A11" s="183" t="s">
        <v>26</v>
      </c>
      <c r="B11" s="184"/>
      <c r="C11" s="184"/>
      <c r="D11" s="185"/>
      <c r="E11" s="185"/>
      <c r="F11" s="185"/>
      <c r="G11" s="185"/>
      <c r="H11" s="185"/>
      <c r="I11" s="265" t="s">
        <v>27</v>
      </c>
      <c r="J11" s="266"/>
      <c r="K11" s="266"/>
      <c r="L11" s="266"/>
      <c r="M11" s="468"/>
    </row>
    <row r="12" s="165" customFormat="1" ht="15.2" spans="1:13">
      <c r="A12" s="183" t="s">
        <v>28</v>
      </c>
      <c r="B12" s="184"/>
      <c r="C12" s="184"/>
      <c r="D12" s="185"/>
      <c r="E12" s="185"/>
      <c r="F12" s="185"/>
      <c r="G12" s="185"/>
      <c r="H12" s="185"/>
      <c r="I12" s="265" t="s">
        <v>29</v>
      </c>
      <c r="J12" s="266"/>
      <c r="K12" s="266"/>
      <c r="L12" s="266"/>
      <c r="M12" s="468"/>
    </row>
    <row r="13" s="165" customFormat="1" ht="15.2" spans="1:13">
      <c r="A13" s="183" t="s">
        <v>30</v>
      </c>
      <c r="B13" s="184"/>
      <c r="C13" s="184"/>
      <c r="D13" s="185"/>
      <c r="E13" s="185"/>
      <c r="F13" s="185"/>
      <c r="G13" s="185"/>
      <c r="H13" s="185"/>
      <c r="I13" s="265" t="s">
        <v>31</v>
      </c>
      <c r="J13" s="266"/>
      <c r="K13" s="266"/>
      <c r="L13" s="266"/>
      <c r="M13" s="468"/>
    </row>
    <row r="14" s="165" customFormat="1" ht="15.2" spans="1:13">
      <c r="A14" s="183" t="s">
        <v>32</v>
      </c>
      <c r="B14" s="184"/>
      <c r="C14" s="184"/>
      <c r="D14" s="185"/>
      <c r="E14" s="185"/>
      <c r="F14" s="185"/>
      <c r="G14" s="185"/>
      <c r="H14" s="185"/>
      <c r="I14" s="265" t="s">
        <v>33</v>
      </c>
      <c r="J14" s="266"/>
      <c r="K14" s="266"/>
      <c r="L14" s="266"/>
      <c r="M14" s="468"/>
    </row>
    <row r="15" s="165" customFormat="1" ht="15.2" spans="1:13">
      <c r="A15" s="435" t="s">
        <v>34</v>
      </c>
      <c r="B15" s="282"/>
      <c r="C15" s="282"/>
      <c r="D15" s="436"/>
      <c r="E15" s="436"/>
      <c r="F15" s="436"/>
      <c r="G15" s="436"/>
      <c r="H15" s="436"/>
      <c r="I15" s="459" t="s">
        <v>35</v>
      </c>
      <c r="J15" s="459"/>
      <c r="K15" s="459"/>
      <c r="L15" s="459"/>
      <c r="M15" s="468"/>
    </row>
    <row r="16" s="165" customFormat="1" ht="15.2" spans="1:13">
      <c r="A16" s="204"/>
      <c r="B16" s="184"/>
      <c r="C16" s="184"/>
      <c r="D16" s="186"/>
      <c r="E16" s="186"/>
      <c r="F16" s="186"/>
      <c r="G16" s="186"/>
      <c r="H16" s="186"/>
      <c r="I16" s="184"/>
      <c r="J16" s="184"/>
      <c r="K16" s="184"/>
      <c r="L16" s="186"/>
      <c r="M16" s="468"/>
    </row>
    <row r="17" s="165" customFormat="1" ht="15" customHeight="1" spans="1:13">
      <c r="A17" s="187" t="s">
        <v>36</v>
      </c>
      <c r="B17" s="188"/>
      <c r="C17" s="188"/>
      <c r="D17" s="188"/>
      <c r="E17" s="188"/>
      <c r="F17" s="188"/>
      <c r="G17" s="188"/>
      <c r="H17" s="188"/>
      <c r="I17" s="188"/>
      <c r="J17" s="188"/>
      <c r="K17" s="188"/>
      <c r="L17" s="188"/>
      <c r="M17" s="468"/>
    </row>
    <row r="18" s="165" customFormat="1" ht="15" customHeight="1" spans="1:13">
      <c r="A18" s="437" t="s">
        <v>264</v>
      </c>
      <c r="B18" s="438"/>
      <c r="C18" s="438"/>
      <c r="D18" s="438"/>
      <c r="E18" s="438"/>
      <c r="F18" s="438"/>
      <c r="G18" s="438"/>
      <c r="H18" s="438"/>
      <c r="I18" s="438"/>
      <c r="J18" s="438"/>
      <c r="K18" s="460"/>
      <c r="L18" s="271">
        <f>+'DATOS MAESTROS'!B5</f>
        <v>45832</v>
      </c>
      <c r="M18" s="468"/>
    </row>
    <row r="19" s="165" customFormat="1" ht="16.8" spans="1:13">
      <c r="A19" s="191"/>
      <c r="B19" s="190"/>
      <c r="C19" s="190"/>
      <c r="D19" s="190"/>
      <c r="E19" s="190"/>
      <c r="F19" s="190"/>
      <c r="G19" s="190"/>
      <c r="H19" s="190"/>
      <c r="I19" s="190"/>
      <c r="J19" s="190"/>
      <c r="K19" s="270"/>
      <c r="L19" s="271"/>
      <c r="M19" s="468"/>
    </row>
    <row r="20" s="165" customFormat="1" ht="20.1" customHeight="1" spans="1:13">
      <c r="A20" s="187" t="s">
        <v>37</v>
      </c>
      <c r="B20" s="188"/>
      <c r="C20" s="188"/>
      <c r="D20" s="188"/>
      <c r="E20" s="188"/>
      <c r="F20" s="188"/>
      <c r="G20" s="188"/>
      <c r="H20" s="188"/>
      <c r="I20" s="188"/>
      <c r="J20" s="188"/>
      <c r="K20" s="188"/>
      <c r="L20" s="188"/>
      <c r="M20" s="468"/>
    </row>
    <row r="21" s="165" customFormat="1" ht="12.75" customHeight="1" spans="1:13">
      <c r="A21" s="192" t="s">
        <v>38</v>
      </c>
      <c r="B21" s="186" t="s">
        <v>39</v>
      </c>
      <c r="C21" s="186"/>
      <c r="D21" s="186"/>
      <c r="E21" s="186"/>
      <c r="F21" s="195"/>
      <c r="G21" s="198" t="s">
        <v>49</v>
      </c>
      <c r="H21" s="193" t="s">
        <v>50</v>
      </c>
      <c r="I21" s="193"/>
      <c r="J21" s="193"/>
      <c r="K21" s="193"/>
      <c r="L21" s="272"/>
      <c r="M21" s="468"/>
    </row>
    <row r="22" s="165" customFormat="1" ht="15.2" spans="1:13">
      <c r="A22" s="192"/>
      <c r="B22" s="186" t="s">
        <v>41</v>
      </c>
      <c r="C22" s="186"/>
      <c r="D22" s="186">
        <f>+'DATOS MAESTROS'!B7</f>
        <v>1010071218</v>
      </c>
      <c r="E22" s="186"/>
      <c r="F22" s="245"/>
      <c r="G22" s="248" t="s">
        <v>42</v>
      </c>
      <c r="H22" s="186" t="s">
        <v>43</v>
      </c>
      <c r="I22" s="248"/>
      <c r="J22" s="248"/>
      <c r="K22" s="273"/>
      <c r="L22" s="274"/>
      <c r="M22" s="468"/>
    </row>
    <row r="23" s="165" customFormat="1" ht="15.2" spans="1:13">
      <c r="A23" s="192" t="s">
        <v>44</v>
      </c>
      <c r="B23" s="194" t="s">
        <v>45</v>
      </c>
      <c r="C23" s="194"/>
      <c r="D23" s="195"/>
      <c r="E23" s="195"/>
      <c r="F23" s="195"/>
      <c r="G23" s="248" t="s">
        <v>46</v>
      </c>
      <c r="H23" s="186"/>
      <c r="I23" s="186"/>
      <c r="J23" s="275">
        <f>+'DATOS MAESTROS'!B6</f>
        <v>45847</v>
      </c>
      <c r="K23" s="276"/>
      <c r="L23" s="186"/>
      <c r="M23" s="468"/>
    </row>
    <row r="24" s="165" customFormat="1" ht="15.2" spans="1:13">
      <c r="A24" s="196"/>
      <c r="B24" s="197"/>
      <c r="C24" s="197"/>
      <c r="D24" s="198"/>
      <c r="E24" s="198"/>
      <c r="F24" s="198"/>
      <c r="G24" s="186"/>
      <c r="H24" s="186"/>
      <c r="I24" s="186"/>
      <c r="J24" s="276"/>
      <c r="K24" s="276"/>
      <c r="L24" s="186"/>
      <c r="M24" s="468"/>
    </row>
    <row r="25" s="165" customFormat="1" ht="16.8" spans="1:13">
      <c r="A25" s="187" t="s">
        <v>47</v>
      </c>
      <c r="B25" s="188"/>
      <c r="C25" s="188"/>
      <c r="D25" s="188"/>
      <c r="E25" s="188"/>
      <c r="F25" s="188"/>
      <c r="G25" s="188"/>
      <c r="H25" s="188"/>
      <c r="I25" s="188"/>
      <c r="J25" s="188"/>
      <c r="K25" s="188"/>
      <c r="L25" s="188"/>
      <c r="M25" s="468"/>
    </row>
    <row r="26" s="165" customFormat="1" ht="15.2" spans="1:13">
      <c r="A26" s="199" t="s">
        <v>48</v>
      </c>
      <c r="B26" s="200"/>
      <c r="C26" s="200"/>
      <c r="D26" s="200"/>
      <c r="E26" s="200"/>
      <c r="F26" s="200"/>
      <c r="G26" s="200"/>
      <c r="H26" s="200"/>
      <c r="I26" s="200"/>
      <c r="J26" s="200"/>
      <c r="K26" s="200"/>
      <c r="L26" s="200"/>
      <c r="M26" s="468"/>
    </row>
    <row r="27" s="165" customFormat="1" ht="15.95" spans="1:13">
      <c r="A27" s="196" t="s">
        <v>49</v>
      </c>
      <c r="B27" s="186" t="s">
        <v>50</v>
      </c>
      <c r="C27" s="186"/>
      <c r="D27" s="186"/>
      <c r="E27" s="186"/>
      <c r="F27" s="186"/>
      <c r="G27" s="186"/>
      <c r="H27" s="247"/>
      <c r="I27" s="247"/>
      <c r="J27" s="186"/>
      <c r="K27" s="186"/>
      <c r="L27" s="186"/>
      <c r="M27" s="468"/>
    </row>
    <row r="28" s="165" customFormat="1" ht="15.2" spans="1:13">
      <c r="A28" s="201"/>
      <c r="B28" s="202"/>
      <c r="C28" s="202"/>
      <c r="D28" s="203"/>
      <c r="E28" s="203"/>
      <c r="F28" s="184"/>
      <c r="G28" s="249" t="s">
        <v>51</v>
      </c>
      <c r="H28" s="250"/>
      <c r="I28" s="277"/>
      <c r="J28" s="277"/>
      <c r="K28" s="277"/>
      <c r="L28" s="277"/>
      <c r="M28" s="468"/>
    </row>
    <row r="29" s="165" customFormat="1" ht="15.95" spans="1:13">
      <c r="A29" s="204"/>
      <c r="B29" s="184"/>
      <c r="C29" s="184"/>
      <c r="D29" s="186"/>
      <c r="E29" s="186"/>
      <c r="F29" s="186"/>
      <c r="G29" s="249"/>
      <c r="H29" s="251"/>
      <c r="I29" s="278"/>
      <c r="J29" s="278"/>
      <c r="K29" s="278"/>
      <c r="L29" s="278"/>
      <c r="M29" s="468"/>
    </row>
    <row r="30" s="165" customFormat="1" ht="12.75" customHeight="1" spans="1:13">
      <c r="A30" s="204"/>
      <c r="B30" s="205" t="s">
        <v>52</v>
      </c>
      <c r="C30" s="205"/>
      <c r="D30" s="186"/>
      <c r="E30" s="186"/>
      <c r="F30" s="186"/>
      <c r="G30" s="186"/>
      <c r="H30" s="252" t="s">
        <v>53</v>
      </c>
      <c r="I30" s="252"/>
      <c r="J30" s="252"/>
      <c r="K30" s="252"/>
      <c r="L30" s="252"/>
      <c r="M30" s="468"/>
    </row>
    <row r="31" s="165" customFormat="1" ht="12.75" customHeight="1" spans="1:13">
      <c r="A31" s="204"/>
      <c r="B31" s="206" t="s">
        <v>54</v>
      </c>
      <c r="C31" s="207"/>
      <c r="E31" s="209" t="s">
        <v>55</v>
      </c>
      <c r="F31" s="253"/>
      <c r="G31" s="186"/>
      <c r="H31" s="252"/>
      <c r="I31" s="252"/>
      <c r="J31" s="252"/>
      <c r="K31" s="252"/>
      <c r="L31" s="252"/>
      <c r="M31" s="468"/>
    </row>
    <row r="32" s="165" customFormat="1" ht="15.2" spans="1:13">
      <c r="A32" s="208"/>
      <c r="B32" s="209" t="s">
        <v>56</v>
      </c>
      <c r="C32" s="207"/>
      <c r="E32" s="209"/>
      <c r="F32" s="209"/>
      <c r="G32" s="247"/>
      <c r="H32" s="247"/>
      <c r="I32" s="279"/>
      <c r="J32" s="279"/>
      <c r="K32" s="279"/>
      <c r="L32" s="279"/>
      <c r="M32" s="468"/>
    </row>
    <row r="33" s="165" customFormat="1" ht="15.95" spans="1:13">
      <c r="A33" s="208"/>
      <c r="B33" s="210" t="s">
        <v>57</v>
      </c>
      <c r="C33" s="207"/>
      <c r="E33" s="209" t="s">
        <v>58</v>
      </c>
      <c r="F33" s="253"/>
      <c r="G33" s="186"/>
      <c r="H33" s="186"/>
      <c r="I33" s="280" t="s">
        <v>59</v>
      </c>
      <c r="J33" s="280"/>
      <c r="K33" s="280"/>
      <c r="L33" s="280"/>
      <c r="M33" s="468"/>
    </row>
    <row r="34" s="165" customFormat="1" ht="15.2" spans="1:13">
      <c r="A34" s="208"/>
      <c r="G34" s="186"/>
      <c r="H34" s="186"/>
      <c r="I34" s="281"/>
      <c r="J34" s="281"/>
      <c r="K34" s="281"/>
      <c r="L34" s="281"/>
      <c r="M34" s="468"/>
    </row>
    <row r="35" s="165" customFormat="1" ht="15.2" spans="1:13">
      <c r="A35" s="208"/>
      <c r="B35" s="209"/>
      <c r="C35" s="184"/>
      <c r="E35" s="209"/>
      <c r="F35" s="209"/>
      <c r="G35" s="186"/>
      <c r="H35" s="186"/>
      <c r="I35" s="281"/>
      <c r="J35" s="281"/>
      <c r="K35" s="281"/>
      <c r="L35" s="281"/>
      <c r="M35" s="468"/>
    </row>
    <row r="36" s="165" customFormat="1" ht="15.2" spans="1:13">
      <c r="A36" s="208"/>
      <c r="C36" s="184"/>
      <c r="G36" s="247"/>
      <c r="H36" s="247"/>
      <c r="I36" s="282"/>
      <c r="J36" s="282"/>
      <c r="K36" s="282"/>
      <c r="L36" s="282"/>
      <c r="M36" s="468"/>
    </row>
    <row r="37" s="165" customFormat="1" ht="15.2" spans="1:13">
      <c r="A37" s="211"/>
      <c r="B37" s="184"/>
      <c r="C37" s="184"/>
      <c r="D37" s="168"/>
      <c r="E37" s="168"/>
      <c r="F37" s="168"/>
      <c r="G37" s="168"/>
      <c r="H37" s="168"/>
      <c r="I37" s="283" t="s">
        <v>60</v>
      </c>
      <c r="J37" s="280"/>
      <c r="K37" s="280"/>
      <c r="L37" s="280"/>
      <c r="M37" s="468"/>
    </row>
    <row r="38" s="165" customFormat="1" ht="15.2" spans="1:13">
      <c r="A38" s="212" t="s">
        <v>61</v>
      </c>
      <c r="B38" s="194"/>
      <c r="C38" s="194"/>
      <c r="D38" s="195"/>
      <c r="E38" s="195"/>
      <c r="F38" s="195"/>
      <c r="G38" s="195"/>
      <c r="H38" s="195"/>
      <c r="I38" s="195"/>
      <c r="J38" s="195"/>
      <c r="K38" s="195"/>
      <c r="L38" s="195"/>
      <c r="M38" s="468"/>
    </row>
    <row r="39" s="165" customFormat="1" ht="16.8" spans="1:13">
      <c r="A39" s="213" t="s">
        <v>62</v>
      </c>
      <c r="B39" s="214"/>
      <c r="C39" s="214"/>
      <c r="D39" s="214"/>
      <c r="E39" s="214"/>
      <c r="F39" s="214"/>
      <c r="G39" s="214"/>
      <c r="H39" s="214"/>
      <c r="I39" s="214"/>
      <c r="J39" s="214"/>
      <c r="K39" s="214"/>
      <c r="L39" s="284"/>
      <c r="M39" s="468"/>
    </row>
    <row r="40" s="165" customFormat="1" ht="24" customHeight="1" spans="1:13">
      <c r="A40" s="215" t="s">
        <v>230</v>
      </c>
      <c r="B40" s="216"/>
      <c r="C40" s="216"/>
      <c r="D40" s="216"/>
      <c r="E40" s="216"/>
      <c r="F40" s="216"/>
      <c r="G40" s="216"/>
      <c r="H40" s="216"/>
      <c r="I40" s="216"/>
      <c r="J40" s="216"/>
      <c r="K40" s="216"/>
      <c r="L40" s="216"/>
      <c r="M40" s="468"/>
    </row>
    <row r="41" s="165" customFormat="1" ht="19.5" customHeight="1" spans="1:13">
      <c r="A41" s="217"/>
      <c r="B41" s="218"/>
      <c r="C41" s="218"/>
      <c r="D41" s="218"/>
      <c r="E41" s="218"/>
      <c r="F41" s="218"/>
      <c r="G41" s="218"/>
      <c r="H41" s="218"/>
      <c r="I41" s="218"/>
      <c r="J41" s="218"/>
      <c r="K41" s="218"/>
      <c r="L41" s="218"/>
      <c r="M41" s="468"/>
    </row>
    <row r="42" s="165" customFormat="1" ht="18.75" customHeight="1" spans="1:13">
      <c r="A42" s="219"/>
      <c r="B42" s="220"/>
      <c r="C42" s="220"/>
      <c r="D42" s="220"/>
      <c r="E42" s="220"/>
      <c r="F42" s="220"/>
      <c r="G42" s="220"/>
      <c r="H42" s="220"/>
      <c r="I42" s="220"/>
      <c r="J42" s="220"/>
      <c r="K42" s="220"/>
      <c r="L42" s="220"/>
      <c r="M42" s="468"/>
    </row>
    <row r="43" s="165" customFormat="1" ht="11.25" customHeight="1" spans="1:13">
      <c r="A43" s="221"/>
      <c r="B43" s="222"/>
      <c r="C43" s="222"/>
      <c r="D43" s="222"/>
      <c r="E43" s="222"/>
      <c r="F43" s="222"/>
      <c r="G43" s="222"/>
      <c r="H43" s="222"/>
      <c r="I43" s="222"/>
      <c r="J43" s="222"/>
      <c r="K43" s="222"/>
      <c r="L43" s="222"/>
      <c r="M43" s="468"/>
    </row>
    <row r="44" ht="20.25" customHeight="1" spans="1:13">
      <c r="A44" s="439"/>
      <c r="B44" s="440"/>
      <c r="C44" s="440"/>
      <c r="D44" s="440"/>
      <c r="E44" s="458" t="s">
        <v>386</v>
      </c>
      <c r="F44" s="458"/>
      <c r="G44" s="458"/>
      <c r="H44" s="458"/>
      <c r="I44" s="458"/>
      <c r="J44" s="440"/>
      <c r="K44" s="440"/>
      <c r="L44" s="440"/>
      <c r="M44" s="468"/>
    </row>
    <row r="45" ht="36.75" customHeight="1" spans="1:17">
      <c r="A45" s="441" t="s">
        <v>387</v>
      </c>
      <c r="B45" s="442"/>
      <c r="C45" s="442"/>
      <c r="D45" s="442"/>
      <c r="E45" s="442"/>
      <c r="F45" s="442"/>
      <c r="G45" s="442"/>
      <c r="H45" s="442"/>
      <c r="I45" s="442"/>
      <c r="J45" s="442"/>
      <c r="K45" s="442"/>
      <c r="L45" s="442"/>
      <c r="M45" s="468"/>
      <c r="O45" s="205"/>
      <c r="P45" s="205"/>
      <c r="Q45" s="205"/>
    </row>
    <row r="46" ht="9.75" customHeight="1" spans="1:17">
      <c r="A46" s="443"/>
      <c r="B46" s="444"/>
      <c r="C46" s="444"/>
      <c r="D46" s="444"/>
      <c r="E46" s="444"/>
      <c r="F46" s="444"/>
      <c r="G46" s="444"/>
      <c r="H46" s="444"/>
      <c r="I46" s="444"/>
      <c r="J46" s="444"/>
      <c r="K46" s="444"/>
      <c r="L46" s="444"/>
      <c r="M46" s="468"/>
      <c r="O46" s="205"/>
      <c r="P46" s="205"/>
      <c r="Q46" s="205"/>
    </row>
    <row r="47" ht="16.8" spans="1:13">
      <c r="A47" s="445"/>
      <c r="B47" s="236" t="s">
        <v>388</v>
      </c>
      <c r="C47" s="236"/>
      <c r="D47" s="236"/>
      <c r="E47" s="236"/>
      <c r="F47" s="236"/>
      <c r="G47" s="236"/>
      <c r="H47" s="236"/>
      <c r="I47" s="236"/>
      <c r="J47" s="236"/>
      <c r="K47" s="236"/>
      <c r="L47" s="188"/>
      <c r="M47" s="468"/>
    </row>
    <row r="48" ht="28" spans="1:13">
      <c r="A48" s="446" t="s">
        <v>103</v>
      </c>
      <c r="B48" s="447" t="s">
        <v>268</v>
      </c>
      <c r="C48" s="447"/>
      <c r="D48" s="447"/>
      <c r="E48" s="447"/>
      <c r="F48" s="447"/>
      <c r="G48" s="447"/>
      <c r="H48" s="447"/>
      <c r="I48" s="447"/>
      <c r="J48" s="226" t="s">
        <v>269</v>
      </c>
      <c r="K48" s="226" t="s">
        <v>270</v>
      </c>
      <c r="L48" s="393" t="s">
        <v>92</v>
      </c>
      <c r="M48" s="468"/>
    </row>
    <row r="49" ht="15.2" spans="1:13">
      <c r="A49" s="448"/>
      <c r="B49" s="449" t="s">
        <v>389</v>
      </c>
      <c r="C49" s="449"/>
      <c r="D49" s="449"/>
      <c r="E49" s="449"/>
      <c r="F49" s="449"/>
      <c r="G49" s="449"/>
      <c r="H49" s="449"/>
      <c r="I49" s="449"/>
      <c r="J49" s="461">
        <v>1252</v>
      </c>
      <c r="K49" s="395">
        <v>1504</v>
      </c>
      <c r="L49" s="396">
        <f ca="1">IF(TODAY()&lt;=$L$18,J49*A49,K49*A49)</f>
        <v>0</v>
      </c>
      <c r="M49" s="468"/>
    </row>
    <row r="50" ht="15.2" spans="1:14">
      <c r="A50" s="450"/>
      <c r="B50" s="451" t="s">
        <v>390</v>
      </c>
      <c r="C50" s="451"/>
      <c r="D50" s="451"/>
      <c r="E50" s="451"/>
      <c r="F50" s="451"/>
      <c r="G50" s="451"/>
      <c r="H50" s="451"/>
      <c r="I50" s="451"/>
      <c r="J50" s="462">
        <v>154</v>
      </c>
      <c r="K50" s="398">
        <v>185</v>
      </c>
      <c r="L50" s="396">
        <f ca="1">IF(TODAY()&lt;=$L$18,J50*A50,K50*A50)</f>
        <v>0</v>
      </c>
      <c r="M50" s="468"/>
      <c r="N50" s="469"/>
    </row>
    <row r="51" ht="16.8" spans="1:14">
      <c r="A51" s="452"/>
      <c r="B51" s="236" t="s">
        <v>391</v>
      </c>
      <c r="C51" s="236"/>
      <c r="D51" s="236"/>
      <c r="E51" s="236"/>
      <c r="F51" s="236"/>
      <c r="G51" s="236"/>
      <c r="H51" s="236"/>
      <c r="I51" s="236"/>
      <c r="J51" s="236"/>
      <c r="K51" s="236"/>
      <c r="L51" s="463"/>
      <c r="M51" s="468"/>
      <c r="N51" s="469"/>
    </row>
    <row r="52" ht="28" spans="1:13">
      <c r="A52" s="446" t="s">
        <v>103</v>
      </c>
      <c r="B52" s="447" t="s">
        <v>268</v>
      </c>
      <c r="C52" s="447"/>
      <c r="D52" s="447"/>
      <c r="E52" s="447"/>
      <c r="F52" s="447"/>
      <c r="G52" s="447"/>
      <c r="H52" s="447"/>
      <c r="I52" s="447"/>
      <c r="J52" s="226" t="s">
        <v>269</v>
      </c>
      <c r="K52" s="226" t="s">
        <v>270</v>
      </c>
      <c r="L52" s="393" t="s">
        <v>92</v>
      </c>
      <c r="M52" s="468"/>
    </row>
    <row r="53" ht="15" customHeight="1" spans="1:15">
      <c r="A53" s="448"/>
      <c r="B53" s="1023" t="s">
        <v>392</v>
      </c>
      <c r="C53" s="453"/>
      <c r="D53" s="453"/>
      <c r="E53" s="453"/>
      <c r="F53" s="453"/>
      <c r="G53" s="453"/>
      <c r="H53" s="453"/>
      <c r="I53" s="453"/>
      <c r="J53" s="464">
        <v>1315</v>
      </c>
      <c r="K53" s="402">
        <v>1580</v>
      </c>
      <c r="L53" s="396">
        <f ca="1" t="shared" ref="L53:L62" si="0">IF(TODAY()&lt;=$L$18,J53*A53,K53*A53)</f>
        <v>0</v>
      </c>
      <c r="M53" s="468"/>
      <c r="N53" s="469"/>
      <c r="O53" s="470"/>
    </row>
    <row r="54" ht="15" customHeight="1" spans="1:14">
      <c r="A54" s="448"/>
      <c r="B54" s="1024" t="s">
        <v>393</v>
      </c>
      <c r="C54" s="449"/>
      <c r="D54" s="449"/>
      <c r="E54" s="449"/>
      <c r="F54" s="449"/>
      <c r="G54" s="449"/>
      <c r="H54" s="449"/>
      <c r="I54" s="449"/>
      <c r="J54" s="461">
        <v>1993</v>
      </c>
      <c r="K54" s="395">
        <v>2393</v>
      </c>
      <c r="L54" s="396">
        <f ca="1" t="shared" si="0"/>
        <v>0</v>
      </c>
      <c r="M54" s="468"/>
      <c r="N54" s="469"/>
    </row>
    <row r="55" ht="15" customHeight="1" spans="1:18">
      <c r="A55" s="448"/>
      <c r="B55" s="1024" t="s">
        <v>394</v>
      </c>
      <c r="C55" s="449"/>
      <c r="D55" s="449"/>
      <c r="E55" s="449"/>
      <c r="F55" s="449"/>
      <c r="G55" s="449"/>
      <c r="H55" s="449"/>
      <c r="I55" s="449"/>
      <c r="J55" s="461">
        <v>2671</v>
      </c>
      <c r="K55" s="395">
        <v>3206</v>
      </c>
      <c r="L55" s="396">
        <f ca="1" t="shared" si="0"/>
        <v>0</v>
      </c>
      <c r="M55" s="468"/>
      <c r="N55" s="469"/>
      <c r="R55" s="169">
        <f t="shared" ref="R55:R62" si="1">Q55*1.2</f>
        <v>0</v>
      </c>
    </row>
    <row r="56" ht="15" customHeight="1" spans="1:18">
      <c r="A56" s="448"/>
      <c r="B56" s="1024" t="s">
        <v>395</v>
      </c>
      <c r="C56" s="449"/>
      <c r="D56" s="449"/>
      <c r="E56" s="449"/>
      <c r="F56" s="449"/>
      <c r="G56" s="449"/>
      <c r="H56" s="449"/>
      <c r="I56" s="449"/>
      <c r="J56" s="461">
        <v>3349</v>
      </c>
      <c r="K56" s="395">
        <v>4019</v>
      </c>
      <c r="L56" s="396">
        <f ca="1" t="shared" si="0"/>
        <v>0</v>
      </c>
      <c r="M56" s="468"/>
      <c r="N56" s="469"/>
      <c r="R56" s="169">
        <f t="shared" si="1"/>
        <v>0</v>
      </c>
    </row>
    <row r="57" ht="15" customHeight="1" spans="1:18">
      <c r="A57" s="448"/>
      <c r="B57" s="1024" t="s">
        <v>396</v>
      </c>
      <c r="C57" s="449"/>
      <c r="D57" s="449"/>
      <c r="E57" s="449"/>
      <c r="F57" s="449"/>
      <c r="G57" s="449"/>
      <c r="H57" s="449"/>
      <c r="I57" s="449"/>
      <c r="J57" s="461">
        <v>4027</v>
      </c>
      <c r="K57" s="395">
        <v>4832</v>
      </c>
      <c r="L57" s="396">
        <f ca="1" t="shared" si="0"/>
        <v>0</v>
      </c>
      <c r="M57" s="468"/>
      <c r="N57" s="469"/>
      <c r="R57" s="169">
        <f t="shared" si="1"/>
        <v>0</v>
      </c>
    </row>
    <row r="58" ht="15" customHeight="1" spans="1:18">
      <c r="A58" s="448"/>
      <c r="B58" s="1024" t="s">
        <v>397</v>
      </c>
      <c r="C58" s="449"/>
      <c r="D58" s="449"/>
      <c r="E58" s="449"/>
      <c r="F58" s="449"/>
      <c r="G58" s="449"/>
      <c r="H58" s="449"/>
      <c r="I58" s="449"/>
      <c r="J58" s="461">
        <v>4705</v>
      </c>
      <c r="K58" s="395">
        <v>5645</v>
      </c>
      <c r="L58" s="396">
        <f ca="1" t="shared" si="0"/>
        <v>0</v>
      </c>
      <c r="M58" s="468"/>
      <c r="N58" s="469"/>
      <c r="R58" s="169">
        <f t="shared" si="1"/>
        <v>0</v>
      </c>
    </row>
    <row r="59" ht="15" customHeight="1" spans="1:18">
      <c r="A59" s="448"/>
      <c r="B59" s="1024" t="s">
        <v>398</v>
      </c>
      <c r="C59" s="449"/>
      <c r="D59" s="449"/>
      <c r="E59" s="449"/>
      <c r="F59" s="449"/>
      <c r="G59" s="449"/>
      <c r="H59" s="449"/>
      <c r="I59" s="449"/>
      <c r="J59" s="461">
        <v>5383</v>
      </c>
      <c r="K59" s="395">
        <v>6458</v>
      </c>
      <c r="L59" s="396">
        <f ca="1" t="shared" si="0"/>
        <v>0</v>
      </c>
      <c r="M59" s="468"/>
      <c r="N59" s="469"/>
      <c r="R59" s="169">
        <f t="shared" si="1"/>
        <v>0</v>
      </c>
    </row>
    <row r="60" ht="15" customHeight="1" spans="1:18">
      <c r="A60" s="448"/>
      <c r="B60" s="1024" t="s">
        <v>399</v>
      </c>
      <c r="C60" s="449"/>
      <c r="D60" s="449"/>
      <c r="E60" s="449"/>
      <c r="F60" s="449"/>
      <c r="G60" s="449"/>
      <c r="H60" s="449"/>
      <c r="I60" s="449"/>
      <c r="J60" s="461">
        <v>6061</v>
      </c>
      <c r="K60" s="395">
        <v>7271</v>
      </c>
      <c r="L60" s="396">
        <f ca="1" t="shared" si="0"/>
        <v>0</v>
      </c>
      <c r="M60" s="468"/>
      <c r="N60" s="469"/>
      <c r="R60" s="169">
        <f t="shared" si="1"/>
        <v>0</v>
      </c>
    </row>
    <row r="61" ht="15" customHeight="1" spans="1:18">
      <c r="A61" s="448"/>
      <c r="B61" s="1024" t="s">
        <v>400</v>
      </c>
      <c r="C61" s="449"/>
      <c r="D61" s="449"/>
      <c r="E61" s="449"/>
      <c r="F61" s="449"/>
      <c r="G61" s="449"/>
      <c r="H61" s="449"/>
      <c r="I61" s="449"/>
      <c r="J61" s="461">
        <v>6739</v>
      </c>
      <c r="K61" s="395">
        <v>8084</v>
      </c>
      <c r="L61" s="396">
        <f ca="1" t="shared" si="0"/>
        <v>0</v>
      </c>
      <c r="M61" s="468"/>
      <c r="N61" s="469"/>
      <c r="R61" s="169">
        <f t="shared" si="1"/>
        <v>0</v>
      </c>
    </row>
    <row r="62" ht="15" customHeight="1" spans="1:18">
      <c r="A62" s="448"/>
      <c r="B62" s="1024" t="s">
        <v>401</v>
      </c>
      <c r="C62" s="449"/>
      <c r="D62" s="449"/>
      <c r="E62" s="449"/>
      <c r="F62" s="449"/>
      <c r="G62" s="449"/>
      <c r="H62" s="449"/>
      <c r="I62" s="449"/>
      <c r="J62" s="461">
        <v>7417</v>
      </c>
      <c r="K62" s="395">
        <v>8897</v>
      </c>
      <c r="L62" s="396">
        <f ca="1" t="shared" si="0"/>
        <v>0</v>
      </c>
      <c r="M62" s="468"/>
      <c r="N62" s="469"/>
      <c r="R62" s="169">
        <f t="shared" si="1"/>
        <v>0</v>
      </c>
    </row>
    <row r="63" ht="15" customHeight="1" spans="1:14">
      <c r="A63" s="454" t="s">
        <v>402</v>
      </c>
      <c r="B63" s="455"/>
      <c r="C63" s="455"/>
      <c r="D63" s="455"/>
      <c r="E63" s="455"/>
      <c r="F63" s="455"/>
      <c r="G63" s="455"/>
      <c r="H63" s="455"/>
      <c r="I63" s="455"/>
      <c r="J63" s="455"/>
      <c r="K63" s="455"/>
      <c r="L63" s="465"/>
      <c r="M63" s="468"/>
      <c r="N63" s="469"/>
    </row>
    <row r="64" ht="15" customHeight="1" spans="1:14">
      <c r="A64" s="1025" t="s">
        <v>403</v>
      </c>
      <c r="B64" s="457"/>
      <c r="C64" s="457"/>
      <c r="D64" s="457"/>
      <c r="E64" s="457"/>
      <c r="F64" s="457"/>
      <c r="G64" s="457"/>
      <c r="H64" s="457"/>
      <c r="I64" s="457"/>
      <c r="J64" s="457"/>
      <c r="K64" s="457"/>
      <c r="L64" s="466"/>
      <c r="M64" s="468"/>
      <c r="N64" s="469"/>
    </row>
    <row r="65" ht="28" spans="1:13">
      <c r="A65" s="225" t="s">
        <v>103</v>
      </c>
      <c r="B65" s="226" t="s">
        <v>268</v>
      </c>
      <c r="C65" s="226"/>
      <c r="D65" s="226"/>
      <c r="E65" s="226"/>
      <c r="F65" s="226"/>
      <c r="G65" s="226"/>
      <c r="H65" s="226"/>
      <c r="I65" s="226"/>
      <c r="J65" s="226" t="s">
        <v>269</v>
      </c>
      <c r="K65" s="226" t="s">
        <v>270</v>
      </c>
      <c r="L65" s="393" t="s">
        <v>92</v>
      </c>
      <c r="M65" s="468"/>
    </row>
    <row r="66" ht="12.75" customHeight="1" spans="1:14">
      <c r="A66" s="448"/>
      <c r="B66" s="449" t="s">
        <v>404</v>
      </c>
      <c r="C66" s="449"/>
      <c r="D66" s="449"/>
      <c r="E66" s="449"/>
      <c r="F66" s="449"/>
      <c r="G66" s="449"/>
      <c r="H66" s="449"/>
      <c r="I66" s="449"/>
      <c r="J66" s="462">
        <v>678</v>
      </c>
      <c r="K66" s="398">
        <v>813</v>
      </c>
      <c r="L66" s="396">
        <f ca="1">IF(TODAY()&lt;=$L$18,J66*A66,K66*A66)</f>
        <v>0</v>
      </c>
      <c r="M66" s="468"/>
      <c r="N66" s="469"/>
    </row>
    <row r="67" ht="15.2" spans="1:13">
      <c r="A67" s="471"/>
      <c r="B67" s="472"/>
      <c r="C67" s="472"/>
      <c r="D67" s="472"/>
      <c r="E67" s="472"/>
      <c r="F67" s="472"/>
      <c r="G67" s="472"/>
      <c r="H67" s="472"/>
      <c r="I67" s="484"/>
      <c r="J67" s="291" t="s">
        <v>405</v>
      </c>
      <c r="K67" s="292"/>
      <c r="L67" s="293">
        <f ca="1">SUM(L49:L66)</f>
        <v>0</v>
      </c>
      <c r="M67" s="468"/>
    </row>
    <row r="68" ht="12.75" customHeight="1" spans="1:13">
      <c r="A68" s="473" t="s">
        <v>406</v>
      </c>
      <c r="B68" s="474"/>
      <c r="C68" s="474"/>
      <c r="D68" s="474"/>
      <c r="E68" s="474"/>
      <c r="F68" s="474"/>
      <c r="G68" s="474"/>
      <c r="H68" s="474"/>
      <c r="I68" s="485"/>
      <c r="J68" s="294" t="s">
        <v>291</v>
      </c>
      <c r="K68" s="295"/>
      <c r="L68" s="296">
        <f ca="1">+L67*16%</f>
        <v>0</v>
      </c>
      <c r="M68" s="468"/>
    </row>
    <row r="69" ht="13.5" customHeight="1" spans="1:13">
      <c r="A69" s="473"/>
      <c r="B69" s="474"/>
      <c r="C69" s="474"/>
      <c r="D69" s="474"/>
      <c r="E69" s="474"/>
      <c r="F69" s="474"/>
      <c r="G69" s="474"/>
      <c r="H69" s="474"/>
      <c r="I69" s="485"/>
      <c r="J69" s="297" t="s">
        <v>68</v>
      </c>
      <c r="K69" s="298"/>
      <c r="L69" s="299">
        <f ca="1">+L67+L68</f>
        <v>0</v>
      </c>
      <c r="M69" s="468"/>
    </row>
    <row r="70" ht="5.25" customHeight="1" spans="1:13">
      <c r="A70" s="475"/>
      <c r="G70" s="483"/>
      <c r="H70" s="483"/>
      <c r="I70" s="486"/>
      <c r="J70" s="487"/>
      <c r="K70" s="487"/>
      <c r="L70" s="239"/>
      <c r="M70" s="468"/>
    </row>
    <row r="71" ht="3.75" customHeight="1" spans="1:13">
      <c r="A71" s="475"/>
      <c r="G71" s="483"/>
      <c r="H71" s="483"/>
      <c r="I71" s="486"/>
      <c r="J71" s="487"/>
      <c r="K71" s="487"/>
      <c r="L71" s="239"/>
      <c r="M71" s="468"/>
    </row>
    <row r="72" s="167" customFormat="1" ht="15.2" spans="1:13">
      <c r="A72" s="235" t="s">
        <v>293</v>
      </c>
      <c r="B72" s="236"/>
      <c r="C72" s="236"/>
      <c r="D72" s="236"/>
      <c r="E72" s="236"/>
      <c r="F72" s="236"/>
      <c r="G72" s="236"/>
      <c r="H72" s="236"/>
      <c r="I72" s="236"/>
      <c r="J72" s="236"/>
      <c r="K72" s="236"/>
      <c r="L72" s="200"/>
      <c r="M72" s="468"/>
    </row>
    <row r="73" s="168" customFormat="1" ht="30" customHeight="1" spans="1:13">
      <c r="A73" s="476" t="s">
        <v>407</v>
      </c>
      <c r="B73" s="477"/>
      <c r="C73" s="477"/>
      <c r="D73" s="477"/>
      <c r="E73" s="477"/>
      <c r="F73" s="477"/>
      <c r="G73" s="477"/>
      <c r="H73" s="477"/>
      <c r="I73" s="477"/>
      <c r="J73" s="477"/>
      <c r="K73" s="477"/>
      <c r="L73" s="488"/>
      <c r="M73" s="468"/>
    </row>
    <row r="74" s="168" customFormat="1" ht="30" customHeight="1" spans="1:13">
      <c r="A74" s="476" t="s">
        <v>408</v>
      </c>
      <c r="B74" s="477"/>
      <c r="C74" s="477"/>
      <c r="D74" s="477"/>
      <c r="E74" s="477"/>
      <c r="F74" s="477"/>
      <c r="G74" s="477"/>
      <c r="H74" s="477"/>
      <c r="I74" s="477"/>
      <c r="J74" s="477"/>
      <c r="K74" s="477"/>
      <c r="L74" s="488"/>
      <c r="M74" s="468"/>
    </row>
    <row r="75" s="168" customFormat="1" ht="30" customHeight="1" spans="1:13">
      <c r="A75" s="418" t="s">
        <v>409</v>
      </c>
      <c r="B75" s="419"/>
      <c r="C75" s="419"/>
      <c r="D75" s="419"/>
      <c r="E75" s="419"/>
      <c r="F75" s="419"/>
      <c r="G75" s="419"/>
      <c r="H75" s="419"/>
      <c r="I75" s="419"/>
      <c r="J75" s="419"/>
      <c r="K75" s="419"/>
      <c r="L75" s="431"/>
      <c r="M75" s="468"/>
    </row>
    <row r="76" s="168" customFormat="1" ht="15" customHeight="1" spans="1:13">
      <c r="A76" s="476" t="s">
        <v>410</v>
      </c>
      <c r="B76" s="477"/>
      <c r="C76" s="477"/>
      <c r="D76" s="477"/>
      <c r="E76" s="477"/>
      <c r="F76" s="477"/>
      <c r="G76" s="477"/>
      <c r="H76" s="477"/>
      <c r="I76" s="477"/>
      <c r="J76" s="477"/>
      <c r="K76" s="477"/>
      <c r="L76" s="488"/>
      <c r="M76" s="468"/>
    </row>
    <row r="77" s="168" customFormat="1" ht="15" customHeight="1" spans="1:13">
      <c r="A77" s="476" t="s">
        <v>411</v>
      </c>
      <c r="B77" s="477"/>
      <c r="C77" s="477"/>
      <c r="D77" s="477"/>
      <c r="E77" s="477"/>
      <c r="F77" s="477"/>
      <c r="G77" s="477"/>
      <c r="H77" s="477"/>
      <c r="I77" s="477"/>
      <c r="J77" s="477"/>
      <c r="K77" s="477"/>
      <c r="L77" s="488"/>
      <c r="M77" s="468"/>
    </row>
    <row r="78" s="168" customFormat="1" ht="15" customHeight="1" spans="1:13">
      <c r="A78" s="476" t="s">
        <v>412</v>
      </c>
      <c r="B78" s="477"/>
      <c r="C78" s="477"/>
      <c r="D78" s="477"/>
      <c r="E78" s="477"/>
      <c r="F78" s="477"/>
      <c r="G78" s="477"/>
      <c r="H78" s="477"/>
      <c r="I78" s="477"/>
      <c r="J78" s="477"/>
      <c r="K78" s="477"/>
      <c r="L78" s="488"/>
      <c r="M78" s="468"/>
    </row>
    <row r="79" s="168" customFormat="1" ht="30" customHeight="1" spans="1:13">
      <c r="A79" s="476" t="s">
        <v>413</v>
      </c>
      <c r="B79" s="477"/>
      <c r="C79" s="477"/>
      <c r="D79" s="477"/>
      <c r="E79" s="477"/>
      <c r="F79" s="477"/>
      <c r="G79" s="477"/>
      <c r="H79" s="477"/>
      <c r="I79" s="477"/>
      <c r="J79" s="477"/>
      <c r="K79" s="477"/>
      <c r="L79" s="488"/>
      <c r="M79" s="468"/>
    </row>
    <row r="80" s="168" customFormat="1" ht="15" customHeight="1" spans="1:13">
      <c r="A80" s="476" t="s">
        <v>414</v>
      </c>
      <c r="B80" s="477"/>
      <c r="C80" s="477"/>
      <c r="D80" s="477"/>
      <c r="E80" s="477"/>
      <c r="F80" s="477"/>
      <c r="G80" s="477"/>
      <c r="H80" s="477"/>
      <c r="I80" s="477"/>
      <c r="J80" s="477"/>
      <c r="K80" s="477"/>
      <c r="L80" s="488"/>
      <c r="M80" s="468"/>
    </row>
    <row r="81" s="168" customFormat="1" ht="30" customHeight="1" spans="1:13">
      <c r="A81" s="476" t="s">
        <v>415</v>
      </c>
      <c r="B81" s="477"/>
      <c r="C81" s="477"/>
      <c r="D81" s="477"/>
      <c r="E81" s="477"/>
      <c r="F81" s="477"/>
      <c r="G81" s="477"/>
      <c r="H81" s="477"/>
      <c r="I81" s="477"/>
      <c r="J81" s="477"/>
      <c r="K81" s="477"/>
      <c r="L81" s="488"/>
      <c r="M81" s="468"/>
    </row>
    <row r="82" s="168" customFormat="1" ht="30" customHeight="1" spans="1:13">
      <c r="A82" s="418" t="s">
        <v>416</v>
      </c>
      <c r="B82" s="419"/>
      <c r="C82" s="419"/>
      <c r="D82" s="419"/>
      <c r="E82" s="419"/>
      <c r="F82" s="419"/>
      <c r="G82" s="419"/>
      <c r="H82" s="419"/>
      <c r="I82" s="419"/>
      <c r="J82" s="419"/>
      <c r="K82" s="419"/>
      <c r="L82" s="431"/>
      <c r="M82" s="468"/>
    </row>
    <row r="83" s="168" customFormat="1" ht="15" customHeight="1" spans="1:13">
      <c r="A83" s="418" t="s">
        <v>417</v>
      </c>
      <c r="B83" s="419"/>
      <c r="C83" s="419"/>
      <c r="D83" s="419"/>
      <c r="E83" s="419"/>
      <c r="F83" s="419"/>
      <c r="G83" s="419"/>
      <c r="H83" s="419"/>
      <c r="I83" s="419"/>
      <c r="J83" s="419"/>
      <c r="K83" s="419"/>
      <c r="L83" s="431"/>
      <c r="M83" s="468"/>
    </row>
    <row r="84" s="168" customFormat="1" ht="15" customHeight="1" spans="1:13">
      <c r="A84" s="418" t="s">
        <v>418</v>
      </c>
      <c r="B84" s="419"/>
      <c r="C84" s="419"/>
      <c r="D84" s="419"/>
      <c r="E84" s="419"/>
      <c r="F84" s="419"/>
      <c r="G84" s="419"/>
      <c r="H84" s="419"/>
      <c r="I84" s="419"/>
      <c r="J84" s="419"/>
      <c r="K84" s="419"/>
      <c r="L84" s="431"/>
      <c r="M84" s="468"/>
    </row>
    <row r="85" s="168" customFormat="1" ht="15" customHeight="1" spans="1:13">
      <c r="A85" s="418" t="s">
        <v>419</v>
      </c>
      <c r="B85" s="419"/>
      <c r="C85" s="419"/>
      <c r="D85" s="419"/>
      <c r="E85" s="419"/>
      <c r="F85" s="419"/>
      <c r="G85" s="419"/>
      <c r="H85" s="419"/>
      <c r="I85" s="419"/>
      <c r="J85" s="419"/>
      <c r="K85" s="419"/>
      <c r="L85" s="431"/>
      <c r="M85" s="468"/>
    </row>
    <row r="86" s="168" customFormat="1" ht="15" customHeight="1" spans="1:13">
      <c r="A86" s="418" t="s">
        <v>420</v>
      </c>
      <c r="B86" s="419"/>
      <c r="C86" s="419"/>
      <c r="D86" s="419"/>
      <c r="E86" s="419"/>
      <c r="F86" s="419"/>
      <c r="G86" s="419"/>
      <c r="H86" s="419"/>
      <c r="I86" s="419"/>
      <c r="J86" s="419"/>
      <c r="K86" s="419"/>
      <c r="L86" s="431"/>
      <c r="M86" s="468"/>
    </row>
    <row r="87" s="168" customFormat="1" ht="15" customHeight="1" spans="1:13">
      <c r="A87" s="418" t="s">
        <v>421</v>
      </c>
      <c r="B87" s="419"/>
      <c r="C87" s="419"/>
      <c r="D87" s="419"/>
      <c r="E87" s="419"/>
      <c r="F87" s="419"/>
      <c r="G87" s="419"/>
      <c r="H87" s="419"/>
      <c r="I87" s="419"/>
      <c r="J87" s="419"/>
      <c r="K87" s="419"/>
      <c r="L87" s="431"/>
      <c r="M87" s="468"/>
    </row>
    <row r="88" s="168" customFormat="1" ht="15" customHeight="1" spans="1:13">
      <c r="A88" s="418" t="s">
        <v>422</v>
      </c>
      <c r="B88" s="419"/>
      <c r="C88" s="419"/>
      <c r="D88" s="419"/>
      <c r="E88" s="419"/>
      <c r="F88" s="419"/>
      <c r="G88" s="419"/>
      <c r="H88" s="419"/>
      <c r="I88" s="419"/>
      <c r="J88" s="419"/>
      <c r="K88" s="419"/>
      <c r="L88" s="431"/>
      <c r="M88" s="468"/>
    </row>
    <row r="89" s="168" customFormat="1" ht="30" customHeight="1" spans="1:13">
      <c r="A89" s="418" t="s">
        <v>423</v>
      </c>
      <c r="B89" s="419"/>
      <c r="C89" s="419"/>
      <c r="D89" s="419"/>
      <c r="E89" s="419"/>
      <c r="F89" s="419"/>
      <c r="G89" s="419"/>
      <c r="H89" s="419"/>
      <c r="I89" s="419"/>
      <c r="J89" s="419"/>
      <c r="K89" s="419"/>
      <c r="L89" s="431"/>
      <c r="M89" s="468"/>
    </row>
    <row r="90" ht="17.6" spans="1:13">
      <c r="A90" s="312" t="s">
        <v>242</v>
      </c>
      <c r="B90" s="313"/>
      <c r="C90" s="313"/>
      <c r="D90" s="313"/>
      <c r="E90" s="313"/>
      <c r="F90" s="313"/>
      <c r="G90" s="313"/>
      <c r="H90" s="313"/>
      <c r="I90" s="313"/>
      <c r="J90" s="313"/>
      <c r="K90" s="313"/>
      <c r="L90" s="348"/>
      <c r="M90" s="468"/>
    </row>
    <row r="91" ht="15" customHeight="1" spans="1:13">
      <c r="A91" s="478"/>
      <c r="B91" s="479"/>
      <c r="C91" s="479"/>
      <c r="D91" s="479"/>
      <c r="E91" s="479"/>
      <c r="F91" s="479"/>
      <c r="G91" s="479"/>
      <c r="H91" s="479"/>
      <c r="I91" s="479"/>
      <c r="J91" s="479"/>
      <c r="K91" s="479"/>
      <c r="L91" s="489"/>
      <c r="M91" s="468"/>
    </row>
    <row r="92" ht="15" customHeight="1" spans="1:13">
      <c r="A92" s="480"/>
      <c r="B92" s="481"/>
      <c r="C92" s="481"/>
      <c r="D92" s="481"/>
      <c r="E92" s="481"/>
      <c r="F92" s="481"/>
      <c r="G92" s="481"/>
      <c r="H92" s="481"/>
      <c r="I92" s="481"/>
      <c r="J92" s="481"/>
      <c r="K92" s="481"/>
      <c r="L92" s="481"/>
      <c r="M92" s="468"/>
    </row>
    <row r="93" ht="35.25" customHeight="1" spans="1:13">
      <c r="A93" s="316" t="s">
        <v>224</v>
      </c>
      <c r="B93" s="317"/>
      <c r="C93" s="317"/>
      <c r="D93" s="317"/>
      <c r="E93" s="317"/>
      <c r="F93" s="317"/>
      <c r="G93" s="317"/>
      <c r="H93" s="317"/>
      <c r="I93" s="317"/>
      <c r="J93" s="317"/>
      <c r="K93" s="317"/>
      <c r="L93" s="317"/>
      <c r="M93" s="468"/>
    </row>
    <row r="94" ht="21.75" customHeight="1" spans="1:13">
      <c r="A94" s="482" t="s">
        <v>225</v>
      </c>
      <c r="B94" s="482"/>
      <c r="C94" s="482"/>
      <c r="D94" s="482"/>
      <c r="E94" s="482"/>
      <c r="F94" s="482"/>
      <c r="G94" s="482"/>
      <c r="H94" s="482"/>
      <c r="I94" s="482"/>
      <c r="J94" s="482"/>
      <c r="K94" s="482"/>
      <c r="L94" s="482"/>
      <c r="M94" s="468"/>
    </row>
    <row r="95" ht="18.35" spans="1:13">
      <c r="A95" s="320" t="s">
        <v>226</v>
      </c>
      <c r="B95" s="321"/>
      <c r="C95" s="321"/>
      <c r="D95" s="321"/>
      <c r="E95" s="321"/>
      <c r="F95" s="321"/>
      <c r="G95" s="321"/>
      <c r="H95" s="321"/>
      <c r="I95" s="321"/>
      <c r="J95" s="321"/>
      <c r="K95" s="321"/>
      <c r="L95" s="321"/>
      <c r="M95" s="490"/>
    </row>
  </sheetData>
  <sheetProtection algorithmName="SHA-512" hashValue="hPtoRp1NC1rLOLHYW26InIihRPiCap9Bkyb6EpLseI6hXUCjpzYVZ//oIlYrNg3rkQCrt1PTJwcRPn1zCU9EsQ==" saltValue="doDBfhoRVgs1X3QLiBPgdg==" spinCount="100000" sheet="1" objects="1" scenarios="1"/>
  <mergeCells count="89">
    <mergeCell ref="E3:J3"/>
    <mergeCell ref="E4:J4"/>
    <mergeCell ref="A5:M5"/>
    <mergeCell ref="H6:I6"/>
    <mergeCell ref="J6:L6"/>
    <mergeCell ref="A7:L7"/>
    <mergeCell ref="D8:H8"/>
    <mergeCell ref="K8:L8"/>
    <mergeCell ref="D9:H9"/>
    <mergeCell ref="D10:H10"/>
    <mergeCell ref="D11:H11"/>
    <mergeCell ref="J11:L11"/>
    <mergeCell ref="D12:H12"/>
    <mergeCell ref="J12:L12"/>
    <mergeCell ref="D13:H13"/>
    <mergeCell ref="J13:L13"/>
    <mergeCell ref="D14:H14"/>
    <mergeCell ref="J14:L14"/>
    <mergeCell ref="D15:H15"/>
    <mergeCell ref="A17:L17"/>
    <mergeCell ref="A20:L20"/>
    <mergeCell ref="H21:L21"/>
    <mergeCell ref="K22:L22"/>
    <mergeCell ref="B23:F23"/>
    <mergeCell ref="A25:L25"/>
    <mergeCell ref="A26:L26"/>
    <mergeCell ref="B30:C30"/>
    <mergeCell ref="H30:L30"/>
    <mergeCell ref="I32:L32"/>
    <mergeCell ref="I33:L33"/>
    <mergeCell ref="I36:L36"/>
    <mergeCell ref="I37:L37"/>
    <mergeCell ref="A39:L39"/>
    <mergeCell ref="E44:I44"/>
    <mergeCell ref="A45:L45"/>
    <mergeCell ref="B47:K47"/>
    <mergeCell ref="B48:I48"/>
    <mergeCell ref="B49:I49"/>
    <mergeCell ref="B50:I50"/>
    <mergeCell ref="B51:K51"/>
    <mergeCell ref="B52:I52"/>
    <mergeCell ref="B53:I53"/>
    <mergeCell ref="B54:I54"/>
    <mergeCell ref="B55:I55"/>
    <mergeCell ref="B56:I56"/>
    <mergeCell ref="B57:I57"/>
    <mergeCell ref="B58:I58"/>
    <mergeCell ref="B59:I59"/>
    <mergeCell ref="B60:I60"/>
    <mergeCell ref="B61:I61"/>
    <mergeCell ref="B62:I62"/>
    <mergeCell ref="A63:L63"/>
    <mergeCell ref="A64:L64"/>
    <mergeCell ref="B65:I65"/>
    <mergeCell ref="B66:I66"/>
    <mergeCell ref="A67:H67"/>
    <mergeCell ref="J67:K67"/>
    <mergeCell ref="J68:K68"/>
    <mergeCell ref="J69:K69"/>
    <mergeCell ref="A72:K72"/>
    <mergeCell ref="A73:L73"/>
    <mergeCell ref="A74:L74"/>
    <mergeCell ref="A75:L75"/>
    <mergeCell ref="A76:L76"/>
    <mergeCell ref="A77:L77"/>
    <mergeCell ref="A78:L78"/>
    <mergeCell ref="A79:L79"/>
    <mergeCell ref="A80:L80"/>
    <mergeCell ref="A81:L81"/>
    <mergeCell ref="A82:L82"/>
    <mergeCell ref="A83:L83"/>
    <mergeCell ref="A84:L84"/>
    <mergeCell ref="A85:L85"/>
    <mergeCell ref="A86:L86"/>
    <mergeCell ref="A87:L87"/>
    <mergeCell ref="A88:L88"/>
    <mergeCell ref="A89:L89"/>
    <mergeCell ref="A90:L90"/>
    <mergeCell ref="A91:L91"/>
    <mergeCell ref="A93:L93"/>
    <mergeCell ref="A94:L94"/>
    <mergeCell ref="A95:L95"/>
    <mergeCell ref="G28:G29"/>
    <mergeCell ref="M6:M95"/>
    <mergeCell ref="K2:M3"/>
    <mergeCell ref="K9:L10"/>
    <mergeCell ref="H28:L29"/>
    <mergeCell ref="A40:L42"/>
    <mergeCell ref="A68:H69"/>
  </mergeCells>
  <printOptions horizontalCentered="1"/>
  <pageMargins left="0.393700787401575" right="0.393700787401575" top="0.393700787401575" bottom="0.393700787401575" header="0" footer="0"/>
  <pageSetup paperSize="1" scale="65" fitToHeight="5" orientation="portrait"/>
  <headerFooter alignWithMargins="0"/>
  <rowBreaks count="1" manualBreakCount="1">
    <brk id="70" max="12" man="1"/>
  </rowBreak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8"/>
  <sheetViews>
    <sheetView showGridLines="0" workbookViewId="0">
      <selection activeCell="J6" sqref="J6:L6"/>
    </sheetView>
  </sheetViews>
  <sheetFormatPr defaultColWidth="11" defaultRowHeight="15.2"/>
  <cols>
    <col min="1" max="12" width="11.4285714285714" style="353"/>
    <col min="13" max="13" width="5.57142857142857" style="353" customWidth="1"/>
    <col min="14" max="16384" width="11.4285714285714" style="353"/>
  </cols>
  <sheetData>
    <row r="1" ht="50.25" customHeight="1" spans="1:13">
      <c r="A1" s="5" t="s">
        <v>424</v>
      </c>
      <c r="B1" s="5"/>
      <c r="C1" s="5"/>
      <c r="D1" s="79"/>
      <c r="E1" s="79"/>
      <c r="F1" s="79"/>
      <c r="G1" s="79"/>
      <c r="H1" s="79"/>
      <c r="I1" s="79"/>
      <c r="J1" s="79"/>
      <c r="K1" s="79"/>
      <c r="L1" s="79"/>
      <c r="M1" s="79"/>
    </row>
    <row r="2" ht="15" customHeight="1" spans="1:13">
      <c r="A2" s="4"/>
      <c r="B2" s="4"/>
      <c r="C2" s="4"/>
      <c r="D2" s="4"/>
      <c r="E2" s="80"/>
      <c r="F2" s="81"/>
      <c r="G2" s="81"/>
      <c r="H2" s="81"/>
      <c r="I2" s="81"/>
      <c r="J2" s="81"/>
      <c r="K2" s="105"/>
      <c r="L2" s="105"/>
      <c r="M2" s="105"/>
    </row>
    <row r="3" ht="15" customHeight="1" spans="1:13">
      <c r="A3" s="4"/>
      <c r="B3" s="4"/>
      <c r="C3" s="4"/>
      <c r="D3" s="354" t="s">
        <v>425</v>
      </c>
      <c r="E3" s="354"/>
      <c r="F3" s="354"/>
      <c r="G3" s="354"/>
      <c r="H3" s="354"/>
      <c r="I3" s="354"/>
      <c r="J3" s="387"/>
      <c r="K3" s="105"/>
      <c r="L3" s="105"/>
      <c r="M3" s="105"/>
    </row>
    <row r="4" ht="30" customHeight="1" spans="1:13">
      <c r="A4" s="4"/>
      <c r="B4" s="4"/>
      <c r="C4" s="4"/>
      <c r="D4" s="355"/>
      <c r="E4" s="355"/>
      <c r="F4" s="355"/>
      <c r="G4" s="355"/>
      <c r="H4" s="355"/>
      <c r="I4" s="355"/>
      <c r="J4" s="388"/>
      <c r="K4" s="80"/>
      <c r="L4" s="137"/>
      <c r="M4" s="4"/>
    </row>
    <row r="5" ht="29.25" customHeight="1" spans="1:13">
      <c r="A5" s="6" t="s">
        <v>17</v>
      </c>
      <c r="B5" s="7"/>
      <c r="C5" s="7"/>
      <c r="D5" s="7"/>
      <c r="E5" s="7"/>
      <c r="F5" s="7"/>
      <c r="G5" s="7"/>
      <c r="H5" s="7"/>
      <c r="I5" s="7"/>
      <c r="J5" s="7"/>
      <c r="K5" s="7"/>
      <c r="L5" s="7"/>
      <c r="M5" s="138"/>
    </row>
    <row r="6" spans="1:13">
      <c r="A6" s="8" t="s">
        <v>18</v>
      </c>
      <c r="B6" s="356" t="str">
        <f>+'DATOS MAESTROS'!B3</f>
        <v>GLASSTECH MEXICO 2025</v>
      </c>
      <c r="C6" s="357"/>
      <c r="D6" s="357"/>
      <c r="E6" s="357"/>
      <c r="F6" s="357"/>
      <c r="G6" s="384"/>
      <c r="H6" s="9" t="s">
        <v>19</v>
      </c>
      <c r="I6" s="85"/>
      <c r="J6" s="106" t="str">
        <f>+'DATOS MAESTROS'!B4</f>
        <v>16 al 18 de julio 2025</v>
      </c>
      <c r="K6" s="107"/>
      <c r="L6" s="107"/>
      <c r="M6" s="409" t="s">
        <v>385</v>
      </c>
    </row>
    <row r="7" ht="17.55" spans="1:13">
      <c r="A7" s="11" t="s">
        <v>21</v>
      </c>
      <c r="B7" s="12"/>
      <c r="C7" s="12"/>
      <c r="D7" s="12"/>
      <c r="E7" s="12"/>
      <c r="F7" s="12"/>
      <c r="G7" s="12"/>
      <c r="H7" s="12"/>
      <c r="I7" s="12"/>
      <c r="J7" s="12"/>
      <c r="K7" s="12"/>
      <c r="L7" s="12"/>
      <c r="M7" s="410"/>
    </row>
    <row r="8" ht="15.95" spans="1:13">
      <c r="A8" s="13" t="s">
        <v>22</v>
      </c>
      <c r="B8" s="15"/>
      <c r="C8" s="15"/>
      <c r="D8" s="86"/>
      <c r="E8" s="86"/>
      <c r="F8" s="86"/>
      <c r="G8" s="86"/>
      <c r="H8" s="86"/>
      <c r="I8" s="26"/>
      <c r="J8" s="26"/>
      <c r="K8" s="108" t="s">
        <v>23</v>
      </c>
      <c r="L8" s="141"/>
      <c r="M8" s="410"/>
    </row>
    <row r="9" spans="1:13">
      <c r="A9" s="16" t="s">
        <v>24</v>
      </c>
      <c r="B9" s="18"/>
      <c r="C9" s="18"/>
      <c r="D9" s="87"/>
      <c r="E9" s="87"/>
      <c r="F9" s="87"/>
      <c r="G9" s="87"/>
      <c r="H9" s="87"/>
      <c r="I9" s="26"/>
      <c r="J9" s="26"/>
      <c r="K9" s="109"/>
      <c r="L9" s="142"/>
      <c r="M9" s="410"/>
    </row>
    <row r="10" ht="15.95" spans="1:13">
      <c r="A10" s="16" t="s">
        <v>25</v>
      </c>
      <c r="B10" s="18"/>
      <c r="C10" s="18"/>
      <c r="D10" s="87"/>
      <c r="E10" s="87"/>
      <c r="F10" s="87"/>
      <c r="G10" s="87"/>
      <c r="H10" s="87"/>
      <c r="I10" s="26"/>
      <c r="J10" s="26"/>
      <c r="K10" s="110"/>
      <c r="L10" s="143"/>
      <c r="M10" s="410"/>
    </row>
    <row r="11" spans="1:13">
      <c r="A11" s="16" t="s">
        <v>26</v>
      </c>
      <c r="B11" s="18"/>
      <c r="C11" s="18"/>
      <c r="D11" s="87"/>
      <c r="E11" s="87"/>
      <c r="F11" s="87"/>
      <c r="G11" s="87"/>
      <c r="H11" s="87"/>
      <c r="I11" s="111" t="s">
        <v>27</v>
      </c>
      <c r="J11" s="112"/>
      <c r="K11" s="112"/>
      <c r="L11" s="112"/>
      <c r="M11" s="410"/>
    </row>
    <row r="12" spans="1:13">
      <c r="A12" s="16" t="s">
        <v>28</v>
      </c>
      <c r="B12" s="18"/>
      <c r="C12" s="18"/>
      <c r="D12" s="87"/>
      <c r="E12" s="87"/>
      <c r="F12" s="87"/>
      <c r="G12" s="87"/>
      <c r="H12" s="87"/>
      <c r="I12" s="111" t="s">
        <v>29</v>
      </c>
      <c r="J12" s="112"/>
      <c r="K12" s="112"/>
      <c r="L12" s="112"/>
      <c r="M12" s="410"/>
    </row>
    <row r="13" spans="1:13">
      <c r="A13" s="16" t="s">
        <v>30</v>
      </c>
      <c r="B13" s="18"/>
      <c r="C13" s="18"/>
      <c r="D13" s="87"/>
      <c r="E13" s="87"/>
      <c r="F13" s="87"/>
      <c r="G13" s="87"/>
      <c r="H13" s="87"/>
      <c r="I13" s="111" t="s">
        <v>31</v>
      </c>
      <c r="J13" s="112"/>
      <c r="K13" s="112"/>
      <c r="L13" s="112"/>
      <c r="M13" s="410"/>
    </row>
    <row r="14" spans="1:13">
      <c r="A14" s="16" t="s">
        <v>32</v>
      </c>
      <c r="B14" s="18"/>
      <c r="C14" s="18"/>
      <c r="D14" s="87"/>
      <c r="E14" s="87"/>
      <c r="F14" s="87"/>
      <c r="G14" s="87"/>
      <c r="H14" s="87"/>
      <c r="I14" s="111" t="s">
        <v>33</v>
      </c>
      <c r="J14" s="112"/>
      <c r="K14" s="112"/>
      <c r="L14" s="112"/>
      <c r="M14" s="410"/>
    </row>
    <row r="15" spans="1:13">
      <c r="A15" s="16" t="s">
        <v>34</v>
      </c>
      <c r="B15" s="18"/>
      <c r="C15" s="18"/>
      <c r="D15" s="87"/>
      <c r="E15" s="87"/>
      <c r="F15" s="87"/>
      <c r="G15" s="87"/>
      <c r="H15" s="87"/>
      <c r="I15" s="113" t="s">
        <v>35</v>
      </c>
      <c r="J15" s="112"/>
      <c r="K15" s="112"/>
      <c r="L15" s="112"/>
      <c r="M15" s="410"/>
    </row>
    <row r="16" ht="16.5" customHeight="1" spans="1:13">
      <c r="A16" s="18"/>
      <c r="B16" s="18"/>
      <c r="C16" s="18"/>
      <c r="D16" s="26"/>
      <c r="E16" s="26"/>
      <c r="F16" s="26"/>
      <c r="G16" s="26"/>
      <c r="H16" s="26"/>
      <c r="I16" s="18"/>
      <c r="J16" s="18"/>
      <c r="K16" s="18"/>
      <c r="L16" s="26"/>
      <c r="M16" s="410"/>
    </row>
    <row r="17" ht="16.8" hidden="1" spans="1:13">
      <c r="A17" s="19" t="s">
        <v>36</v>
      </c>
      <c r="B17" s="20"/>
      <c r="C17" s="20"/>
      <c r="D17" s="20"/>
      <c r="E17" s="20"/>
      <c r="F17" s="20"/>
      <c r="G17" s="20"/>
      <c r="H17" s="20"/>
      <c r="I17" s="20"/>
      <c r="J17" s="20"/>
      <c r="K17" s="20"/>
      <c r="L17" s="20"/>
      <c r="M17" s="410"/>
    </row>
    <row r="18" ht="16.8" hidden="1" spans="1:13">
      <c r="A18" s="358" t="s">
        <v>426</v>
      </c>
      <c r="B18" s="359"/>
      <c r="C18" s="359"/>
      <c r="D18" s="359"/>
      <c r="E18" s="359"/>
      <c r="F18" s="359"/>
      <c r="G18" s="359"/>
      <c r="H18" s="359"/>
      <c r="I18" s="359"/>
      <c r="J18" s="359"/>
      <c r="K18" s="389">
        <v>45023</v>
      </c>
      <c r="L18" s="389"/>
      <c r="M18" s="410"/>
    </row>
    <row r="19" hidden="1" spans="1:13">
      <c r="A19" s="28" t="s">
        <v>38</v>
      </c>
      <c r="B19" s="91" t="s">
        <v>39</v>
      </c>
      <c r="C19" s="91"/>
      <c r="D19" s="91"/>
      <c r="E19" s="91"/>
      <c r="F19" s="91"/>
      <c r="G19" s="91"/>
      <c r="H19" s="91"/>
      <c r="I19" s="91"/>
      <c r="J19" s="390"/>
      <c r="K19" s="390"/>
      <c r="L19" s="26"/>
      <c r="M19" s="410"/>
    </row>
    <row r="20" hidden="1" spans="1:13">
      <c r="A20" s="32"/>
      <c r="B20" s="26" t="s">
        <v>41</v>
      </c>
      <c r="C20" s="26"/>
      <c r="D20" s="1026" t="s">
        <v>427</v>
      </c>
      <c r="E20" s="26"/>
      <c r="F20" s="89"/>
      <c r="G20" s="385" t="s">
        <v>428</v>
      </c>
      <c r="H20" s="385"/>
      <c r="I20" s="385"/>
      <c r="J20" s="385"/>
      <c r="K20" s="114">
        <v>45037</v>
      </c>
      <c r="L20" s="391"/>
      <c r="M20" s="410"/>
    </row>
    <row r="21" hidden="1" spans="1:13">
      <c r="A21" s="28" t="s">
        <v>246</v>
      </c>
      <c r="B21" s="29" t="s">
        <v>45</v>
      </c>
      <c r="C21" s="29"/>
      <c r="D21" s="88"/>
      <c r="E21" s="88"/>
      <c r="F21" s="88"/>
      <c r="G21" s="26"/>
      <c r="H21" s="26"/>
      <c r="I21" s="26"/>
      <c r="J21" s="116"/>
      <c r="K21" s="116"/>
      <c r="L21" s="26"/>
      <c r="M21" s="410"/>
    </row>
    <row r="22" ht="16.8" hidden="1" spans="1:13">
      <c r="A22" s="19" t="s">
        <v>47</v>
      </c>
      <c r="B22" s="20"/>
      <c r="C22" s="20"/>
      <c r="D22" s="20"/>
      <c r="E22" s="20"/>
      <c r="F22" s="20"/>
      <c r="G22" s="20"/>
      <c r="H22" s="20"/>
      <c r="I22" s="20"/>
      <c r="J22" s="20"/>
      <c r="K22" s="20"/>
      <c r="L22" s="20"/>
      <c r="M22" s="410"/>
    </row>
    <row r="23" ht="16.8" hidden="1" spans="1:13">
      <c r="A23" s="19" t="s">
        <v>48</v>
      </c>
      <c r="B23" s="20"/>
      <c r="C23" s="20"/>
      <c r="D23" s="20"/>
      <c r="E23" s="20"/>
      <c r="F23" s="20"/>
      <c r="G23" s="20"/>
      <c r="H23" s="20"/>
      <c r="I23" s="20"/>
      <c r="J23" s="20"/>
      <c r="K23" s="20"/>
      <c r="L23" s="20"/>
      <c r="M23" s="410"/>
    </row>
    <row r="24" ht="15.95" hidden="1" spans="1:13">
      <c r="A24" s="28" t="s">
        <v>49</v>
      </c>
      <c r="B24" s="26" t="s">
        <v>429</v>
      </c>
      <c r="C24" s="26"/>
      <c r="D24" s="26"/>
      <c r="E24" s="26"/>
      <c r="F24" s="26"/>
      <c r="G24" s="26"/>
      <c r="H24" s="17"/>
      <c r="I24" s="17"/>
      <c r="J24" s="26"/>
      <c r="K24" s="26"/>
      <c r="L24" s="26"/>
      <c r="M24" s="410"/>
    </row>
    <row r="25" hidden="1" spans="1:13">
      <c r="A25" s="30"/>
      <c r="B25" s="24"/>
      <c r="C25" s="24"/>
      <c r="D25" s="93"/>
      <c r="E25" s="93"/>
      <c r="F25" s="18"/>
      <c r="G25" s="94" t="s">
        <v>51</v>
      </c>
      <c r="H25" s="117"/>
      <c r="I25" s="118"/>
      <c r="J25" s="118"/>
      <c r="K25" s="118"/>
      <c r="L25" s="118"/>
      <c r="M25" s="410"/>
    </row>
    <row r="26" ht="15.95" hidden="1" spans="1:13">
      <c r="A26" s="32"/>
      <c r="B26" s="18"/>
      <c r="C26" s="18"/>
      <c r="D26" s="26"/>
      <c r="E26" s="26"/>
      <c r="F26" s="26"/>
      <c r="G26" s="94"/>
      <c r="H26" s="119"/>
      <c r="I26" s="120"/>
      <c r="J26" s="120"/>
      <c r="K26" s="120"/>
      <c r="L26" s="120"/>
      <c r="M26" s="410"/>
    </row>
    <row r="27" hidden="1" spans="1:13">
      <c r="A27" s="32"/>
      <c r="B27" s="33" t="s">
        <v>52</v>
      </c>
      <c r="C27" s="33"/>
      <c r="D27" s="26"/>
      <c r="E27" s="26"/>
      <c r="F27" s="26"/>
      <c r="G27" s="26"/>
      <c r="H27" s="121" t="s">
        <v>53</v>
      </c>
      <c r="I27" s="121"/>
      <c r="J27" s="121"/>
      <c r="K27" s="121"/>
      <c r="L27" s="121"/>
      <c r="M27" s="410"/>
    </row>
    <row r="28" ht="15.95" hidden="1" spans="1:13">
      <c r="A28" s="32"/>
      <c r="B28" s="34" t="s">
        <v>54</v>
      </c>
      <c r="C28" s="35"/>
      <c r="D28" s="1"/>
      <c r="E28" s="37" t="s">
        <v>55</v>
      </c>
      <c r="F28" s="95"/>
      <c r="G28" s="26"/>
      <c r="H28" s="121"/>
      <c r="I28" s="121"/>
      <c r="J28" s="121"/>
      <c r="K28" s="121"/>
      <c r="L28" s="121"/>
      <c r="M28" s="410"/>
    </row>
    <row r="29" hidden="1" spans="1:13">
      <c r="A29" s="36"/>
      <c r="B29" s="37" t="s">
        <v>56</v>
      </c>
      <c r="C29" s="35"/>
      <c r="D29" s="1"/>
      <c r="E29" s="37"/>
      <c r="F29" s="37"/>
      <c r="G29" s="17"/>
      <c r="H29" s="17"/>
      <c r="I29" s="122"/>
      <c r="J29" s="122"/>
      <c r="K29" s="122"/>
      <c r="L29" s="122"/>
      <c r="M29" s="410"/>
    </row>
    <row r="30" ht="15.95" hidden="1" spans="1:13">
      <c r="A30" s="36"/>
      <c r="B30" s="38" t="s">
        <v>57</v>
      </c>
      <c r="C30" s="35"/>
      <c r="D30" s="1"/>
      <c r="E30" s="37" t="s">
        <v>58</v>
      </c>
      <c r="F30" s="95"/>
      <c r="G30" s="26"/>
      <c r="H30" s="26"/>
      <c r="I30" s="123" t="s">
        <v>59</v>
      </c>
      <c r="J30" s="123"/>
      <c r="K30" s="123"/>
      <c r="L30" s="123"/>
      <c r="M30" s="410"/>
    </row>
    <row r="31" hidden="1" spans="1:13">
      <c r="A31" s="36"/>
      <c r="B31" s="1"/>
      <c r="C31" s="1"/>
      <c r="D31" s="1"/>
      <c r="E31" s="1"/>
      <c r="F31" s="1"/>
      <c r="G31" s="26"/>
      <c r="H31" s="26"/>
      <c r="I31" s="68"/>
      <c r="J31" s="68"/>
      <c r="K31" s="68"/>
      <c r="L31" s="68"/>
      <c r="M31" s="410"/>
    </row>
    <row r="32" hidden="1" spans="1:13">
      <c r="A32" s="36"/>
      <c r="B32" s="37"/>
      <c r="C32" s="18"/>
      <c r="D32" s="1"/>
      <c r="E32" s="37"/>
      <c r="F32" s="37"/>
      <c r="G32" s="26"/>
      <c r="H32" s="26"/>
      <c r="I32" s="68"/>
      <c r="J32" s="68"/>
      <c r="K32" s="68"/>
      <c r="L32" s="68"/>
      <c r="M32" s="410"/>
    </row>
    <row r="33" hidden="1" spans="1:13">
      <c r="A33" s="36"/>
      <c r="B33" s="1"/>
      <c r="C33" s="18"/>
      <c r="D33" s="1"/>
      <c r="E33" s="1"/>
      <c r="F33" s="1"/>
      <c r="G33" s="17"/>
      <c r="H33" s="17"/>
      <c r="I33" s="124"/>
      <c r="J33" s="124"/>
      <c r="K33" s="124"/>
      <c r="L33" s="124"/>
      <c r="M33" s="410"/>
    </row>
    <row r="34" hidden="1" spans="1:13">
      <c r="A34" s="39"/>
      <c r="B34" s="18"/>
      <c r="C34" s="18"/>
      <c r="D34" s="96"/>
      <c r="E34" s="96"/>
      <c r="F34" s="96"/>
      <c r="G34" s="96"/>
      <c r="H34" s="96"/>
      <c r="I34" s="125" t="s">
        <v>60</v>
      </c>
      <c r="J34" s="123"/>
      <c r="K34" s="123"/>
      <c r="L34" s="123"/>
      <c r="M34" s="410"/>
    </row>
    <row r="35" hidden="1" spans="1:13">
      <c r="A35" s="40" t="s">
        <v>61</v>
      </c>
      <c r="B35" s="27"/>
      <c r="C35" s="27"/>
      <c r="D35" s="91"/>
      <c r="E35" s="91"/>
      <c r="F35" s="91"/>
      <c r="G35" s="91"/>
      <c r="H35" s="91"/>
      <c r="I35" s="91"/>
      <c r="J35" s="91"/>
      <c r="K35" s="91"/>
      <c r="L35" s="91"/>
      <c r="M35" s="410"/>
    </row>
    <row r="36" ht="16.8" hidden="1" spans="1:13">
      <c r="A36" s="42" t="s">
        <v>62</v>
      </c>
      <c r="B36" s="44"/>
      <c r="C36" s="44"/>
      <c r="D36" s="44"/>
      <c r="E36" s="44"/>
      <c r="F36" s="44"/>
      <c r="G36" s="44"/>
      <c r="H36" s="44"/>
      <c r="I36" s="44"/>
      <c r="J36" s="44"/>
      <c r="K36" s="44"/>
      <c r="L36" s="146"/>
      <c r="M36" s="410"/>
    </row>
    <row r="37" hidden="1" spans="1:13">
      <c r="A37" s="45" t="s">
        <v>230</v>
      </c>
      <c r="B37" s="46"/>
      <c r="C37" s="46"/>
      <c r="D37" s="46"/>
      <c r="E37" s="46"/>
      <c r="F37" s="46"/>
      <c r="G37" s="46"/>
      <c r="H37" s="46"/>
      <c r="I37" s="46"/>
      <c r="J37" s="46"/>
      <c r="K37" s="46"/>
      <c r="L37" s="46"/>
      <c r="M37" s="410"/>
    </row>
    <row r="38" hidden="1" spans="1:13">
      <c r="A38" s="47"/>
      <c r="B38" s="48"/>
      <c r="C38" s="48"/>
      <c r="D38" s="48"/>
      <c r="E38" s="48"/>
      <c r="F38" s="48"/>
      <c r="G38" s="48"/>
      <c r="H38" s="48"/>
      <c r="I38" s="48"/>
      <c r="J38" s="48"/>
      <c r="K38" s="48"/>
      <c r="L38" s="48"/>
      <c r="M38" s="410"/>
    </row>
    <row r="39" hidden="1" spans="1:13">
      <c r="A39" s="49"/>
      <c r="B39" s="50"/>
      <c r="C39" s="50"/>
      <c r="D39" s="50"/>
      <c r="E39" s="50"/>
      <c r="F39" s="50"/>
      <c r="G39" s="50"/>
      <c r="H39" s="50"/>
      <c r="I39" s="50"/>
      <c r="J39" s="50"/>
      <c r="K39" s="50"/>
      <c r="L39" s="50"/>
      <c r="M39" s="410"/>
    </row>
    <row r="40" ht="30.75" customHeight="1" spans="1:13">
      <c r="A40" s="360" t="s">
        <v>430</v>
      </c>
      <c r="B40" s="361"/>
      <c r="C40" s="361"/>
      <c r="D40" s="361"/>
      <c r="E40" s="361"/>
      <c r="F40" s="361"/>
      <c r="G40" s="361"/>
      <c r="H40" s="361"/>
      <c r="I40" s="361"/>
      <c r="J40" s="361"/>
      <c r="K40" s="361"/>
      <c r="L40" s="392"/>
      <c r="M40" s="410"/>
    </row>
    <row r="41" ht="1.5" customHeight="1" spans="1:13">
      <c r="A41" s="362"/>
      <c r="B41" s="80"/>
      <c r="C41" s="80"/>
      <c r="D41" s="80"/>
      <c r="E41" s="386" t="s">
        <v>386</v>
      </c>
      <c r="F41" s="386"/>
      <c r="G41" s="386"/>
      <c r="H41" s="386"/>
      <c r="I41" s="386"/>
      <c r="J41" s="80"/>
      <c r="K41" s="80"/>
      <c r="L41" s="80"/>
      <c r="M41" s="410"/>
    </row>
    <row r="42" ht="114.75" customHeight="1" spans="1:13">
      <c r="A42" s="363" t="s">
        <v>431</v>
      </c>
      <c r="B42" s="364"/>
      <c r="C42" s="364"/>
      <c r="D42" s="364"/>
      <c r="E42" s="364"/>
      <c r="F42" s="364"/>
      <c r="G42" s="364"/>
      <c r="H42" s="364"/>
      <c r="I42" s="364"/>
      <c r="J42" s="364"/>
      <c r="K42" s="364"/>
      <c r="L42" s="364"/>
      <c r="M42" s="410"/>
    </row>
    <row r="43" ht="9" customHeight="1" spans="1:13">
      <c r="A43" s="365"/>
      <c r="B43" s="366"/>
      <c r="C43" s="366"/>
      <c r="D43" s="366"/>
      <c r="E43" s="366"/>
      <c r="F43" s="366"/>
      <c r="G43" s="366"/>
      <c r="H43" s="366"/>
      <c r="I43" s="366"/>
      <c r="J43" s="366"/>
      <c r="K43" s="366"/>
      <c r="L43" s="366"/>
      <c r="M43" s="410"/>
    </row>
    <row r="44" ht="16.8" hidden="1" spans="1:13">
      <c r="A44" s="367"/>
      <c r="B44" s="74" t="s">
        <v>388</v>
      </c>
      <c r="C44" s="74"/>
      <c r="D44" s="74"/>
      <c r="E44" s="74"/>
      <c r="F44" s="74"/>
      <c r="G44" s="74"/>
      <c r="H44" s="74"/>
      <c r="I44" s="74"/>
      <c r="J44" s="74"/>
      <c r="K44" s="74"/>
      <c r="L44" s="20"/>
      <c r="M44" s="410"/>
    </row>
    <row r="45" ht="28" hidden="1" spans="1:13">
      <c r="A45" s="368" t="s">
        <v>103</v>
      </c>
      <c r="B45" s="369" t="s">
        <v>268</v>
      </c>
      <c r="C45" s="369"/>
      <c r="D45" s="369"/>
      <c r="E45" s="369"/>
      <c r="F45" s="369"/>
      <c r="G45" s="369"/>
      <c r="H45" s="369"/>
      <c r="I45" s="369"/>
      <c r="J45" s="127" t="s">
        <v>269</v>
      </c>
      <c r="K45" s="127" t="s">
        <v>270</v>
      </c>
      <c r="L45" s="393" t="s">
        <v>92</v>
      </c>
      <c r="M45" s="410"/>
    </row>
    <row r="46" hidden="1" spans="1:13">
      <c r="A46" s="370"/>
      <c r="B46" s="371" t="s">
        <v>432</v>
      </c>
      <c r="C46" s="371"/>
      <c r="D46" s="371"/>
      <c r="E46" s="371"/>
      <c r="F46" s="371"/>
      <c r="G46" s="371"/>
      <c r="H46" s="371"/>
      <c r="I46" s="371"/>
      <c r="J46" s="394">
        <v>1181</v>
      </c>
      <c r="K46" s="395">
        <v>1418</v>
      </c>
      <c r="L46" s="396">
        <v>0</v>
      </c>
      <c r="M46" s="410"/>
    </row>
    <row r="47" hidden="1" spans="1:13">
      <c r="A47" s="372"/>
      <c r="B47" s="373" t="s">
        <v>390</v>
      </c>
      <c r="C47" s="373"/>
      <c r="D47" s="373"/>
      <c r="E47" s="373"/>
      <c r="F47" s="373"/>
      <c r="G47" s="373"/>
      <c r="H47" s="373"/>
      <c r="I47" s="373"/>
      <c r="J47" s="397">
        <v>145</v>
      </c>
      <c r="K47" s="398">
        <v>174</v>
      </c>
      <c r="L47" s="399">
        <v>0</v>
      </c>
      <c r="M47" s="410"/>
    </row>
    <row r="48" ht="16.8" hidden="1" spans="1:13">
      <c r="A48" s="374"/>
      <c r="B48" s="74" t="s">
        <v>391</v>
      </c>
      <c r="C48" s="74"/>
      <c r="D48" s="74"/>
      <c r="E48" s="74"/>
      <c r="F48" s="74"/>
      <c r="G48" s="74"/>
      <c r="H48" s="74"/>
      <c r="I48" s="74"/>
      <c r="J48" s="74"/>
      <c r="K48" s="74"/>
      <c r="L48" s="400"/>
      <c r="M48" s="410"/>
    </row>
    <row r="49" ht="28" hidden="1" spans="1:13">
      <c r="A49" s="368" t="s">
        <v>103</v>
      </c>
      <c r="B49" s="369" t="s">
        <v>268</v>
      </c>
      <c r="C49" s="369"/>
      <c r="D49" s="369"/>
      <c r="E49" s="369"/>
      <c r="F49" s="369"/>
      <c r="G49" s="369"/>
      <c r="H49" s="369"/>
      <c r="I49" s="369"/>
      <c r="J49" s="127" t="s">
        <v>269</v>
      </c>
      <c r="K49" s="127" t="s">
        <v>270</v>
      </c>
      <c r="L49" s="393" t="s">
        <v>92</v>
      </c>
      <c r="M49" s="410"/>
    </row>
    <row r="50" hidden="1" spans="1:13">
      <c r="A50" s="370"/>
      <c r="B50" s="1027" t="s">
        <v>392</v>
      </c>
      <c r="C50" s="375"/>
      <c r="D50" s="375"/>
      <c r="E50" s="375"/>
      <c r="F50" s="375"/>
      <c r="G50" s="375"/>
      <c r="H50" s="375"/>
      <c r="I50" s="375"/>
      <c r="J50" s="401">
        <v>1181</v>
      </c>
      <c r="K50" s="402">
        <v>1418</v>
      </c>
      <c r="L50" s="403">
        <v>0</v>
      </c>
      <c r="M50" s="410"/>
    </row>
    <row r="51" hidden="1" spans="1:13">
      <c r="A51" s="370"/>
      <c r="B51" s="1028" t="s">
        <v>393</v>
      </c>
      <c r="C51" s="371"/>
      <c r="D51" s="371"/>
      <c r="E51" s="371"/>
      <c r="F51" s="371"/>
      <c r="G51" s="371"/>
      <c r="H51" s="371"/>
      <c r="I51" s="371"/>
      <c r="J51" s="394">
        <v>1789</v>
      </c>
      <c r="K51" s="395">
        <v>2147</v>
      </c>
      <c r="L51" s="404">
        <v>0</v>
      </c>
      <c r="M51" s="410"/>
    </row>
    <row r="52" hidden="1" spans="1:13">
      <c r="A52" s="370"/>
      <c r="B52" s="1028" t="s">
        <v>394</v>
      </c>
      <c r="C52" s="371"/>
      <c r="D52" s="371"/>
      <c r="E52" s="371"/>
      <c r="F52" s="371"/>
      <c r="G52" s="371"/>
      <c r="H52" s="371"/>
      <c r="I52" s="371"/>
      <c r="J52" s="394">
        <v>2397</v>
      </c>
      <c r="K52" s="395">
        <v>2876</v>
      </c>
      <c r="L52" s="404">
        <v>0</v>
      </c>
      <c r="M52" s="410"/>
    </row>
    <row r="53" hidden="1" spans="1:13">
      <c r="A53" s="370"/>
      <c r="B53" s="1028" t="s">
        <v>395</v>
      </c>
      <c r="C53" s="371"/>
      <c r="D53" s="371"/>
      <c r="E53" s="371"/>
      <c r="F53" s="371"/>
      <c r="G53" s="371"/>
      <c r="H53" s="371"/>
      <c r="I53" s="371"/>
      <c r="J53" s="394">
        <v>3005</v>
      </c>
      <c r="K53" s="395">
        <v>3606</v>
      </c>
      <c r="L53" s="404">
        <v>0</v>
      </c>
      <c r="M53" s="410"/>
    </row>
    <row r="54" hidden="1" spans="1:13">
      <c r="A54" s="370"/>
      <c r="B54" s="1028" t="s">
        <v>396</v>
      </c>
      <c r="C54" s="371"/>
      <c r="D54" s="371"/>
      <c r="E54" s="371"/>
      <c r="F54" s="371"/>
      <c r="G54" s="371"/>
      <c r="H54" s="371"/>
      <c r="I54" s="371"/>
      <c r="J54" s="394">
        <v>3613</v>
      </c>
      <c r="K54" s="395">
        <v>4336</v>
      </c>
      <c r="L54" s="404">
        <v>0</v>
      </c>
      <c r="M54" s="410"/>
    </row>
    <row r="55" hidden="1" spans="1:13">
      <c r="A55" s="370"/>
      <c r="B55" s="1028" t="s">
        <v>397</v>
      </c>
      <c r="C55" s="371"/>
      <c r="D55" s="371"/>
      <c r="E55" s="371"/>
      <c r="F55" s="371"/>
      <c r="G55" s="371"/>
      <c r="H55" s="371"/>
      <c r="I55" s="371"/>
      <c r="J55" s="394">
        <v>4221</v>
      </c>
      <c r="K55" s="395">
        <v>5065</v>
      </c>
      <c r="L55" s="404">
        <v>0</v>
      </c>
      <c r="M55" s="410"/>
    </row>
    <row r="56" hidden="1" spans="1:13">
      <c r="A56" s="370"/>
      <c r="B56" s="1028" t="s">
        <v>398</v>
      </c>
      <c r="C56" s="371"/>
      <c r="D56" s="371"/>
      <c r="E56" s="371"/>
      <c r="F56" s="371"/>
      <c r="G56" s="371"/>
      <c r="H56" s="371"/>
      <c r="I56" s="371"/>
      <c r="J56" s="394">
        <v>4829</v>
      </c>
      <c r="K56" s="395">
        <v>5795</v>
      </c>
      <c r="L56" s="404">
        <v>0</v>
      </c>
      <c r="M56" s="410"/>
    </row>
    <row r="57" hidden="1" spans="1:13">
      <c r="A57" s="370"/>
      <c r="B57" s="1028" t="s">
        <v>399</v>
      </c>
      <c r="C57" s="371"/>
      <c r="D57" s="371"/>
      <c r="E57" s="371"/>
      <c r="F57" s="371"/>
      <c r="G57" s="371"/>
      <c r="H57" s="371"/>
      <c r="I57" s="371"/>
      <c r="J57" s="394">
        <v>5437</v>
      </c>
      <c r="K57" s="395">
        <v>6524</v>
      </c>
      <c r="L57" s="404">
        <v>0</v>
      </c>
      <c r="M57" s="410"/>
    </row>
    <row r="58" hidden="1" spans="1:13">
      <c r="A58" s="370"/>
      <c r="B58" s="1028" t="s">
        <v>400</v>
      </c>
      <c r="C58" s="371"/>
      <c r="D58" s="371"/>
      <c r="E58" s="371"/>
      <c r="F58" s="371"/>
      <c r="G58" s="371"/>
      <c r="H58" s="371"/>
      <c r="I58" s="371"/>
      <c r="J58" s="394">
        <v>6045</v>
      </c>
      <c r="K58" s="395">
        <v>7012</v>
      </c>
      <c r="L58" s="404">
        <v>0</v>
      </c>
      <c r="M58" s="410"/>
    </row>
    <row r="59" hidden="1" spans="1:13">
      <c r="A59" s="376" t="s">
        <v>433</v>
      </c>
      <c r="B59" s="377"/>
      <c r="C59" s="377"/>
      <c r="D59" s="377"/>
      <c r="E59" s="377"/>
      <c r="F59" s="377"/>
      <c r="G59" s="377"/>
      <c r="H59" s="377"/>
      <c r="I59" s="377"/>
      <c r="J59" s="377"/>
      <c r="K59" s="377"/>
      <c r="L59" s="405"/>
      <c r="M59" s="410"/>
    </row>
    <row r="60" hidden="1" spans="1:13">
      <c r="A60" s="1029" t="s">
        <v>403</v>
      </c>
      <c r="B60" s="379"/>
      <c r="C60" s="379"/>
      <c r="D60" s="379"/>
      <c r="E60" s="379"/>
      <c r="F60" s="379"/>
      <c r="G60" s="379"/>
      <c r="H60" s="379"/>
      <c r="I60" s="379"/>
      <c r="J60" s="379"/>
      <c r="K60" s="379"/>
      <c r="L60" s="406"/>
      <c r="M60" s="410"/>
    </row>
    <row r="61" ht="28" hidden="1" spans="1:13">
      <c r="A61" s="380" t="s">
        <v>103</v>
      </c>
      <c r="B61" s="127" t="s">
        <v>268</v>
      </c>
      <c r="C61" s="127"/>
      <c r="D61" s="127"/>
      <c r="E61" s="127"/>
      <c r="F61" s="127"/>
      <c r="G61" s="127"/>
      <c r="H61" s="127"/>
      <c r="I61" s="127"/>
      <c r="J61" s="127" t="s">
        <v>269</v>
      </c>
      <c r="K61" s="127" t="s">
        <v>270</v>
      </c>
      <c r="L61" s="393" t="s">
        <v>92</v>
      </c>
      <c r="M61" s="410"/>
    </row>
    <row r="62" hidden="1" spans="1:13">
      <c r="A62" s="370"/>
      <c r="B62" s="381" t="s">
        <v>434</v>
      </c>
      <c r="C62" s="381"/>
      <c r="D62" s="381"/>
      <c r="E62" s="381"/>
      <c r="F62" s="381"/>
      <c r="G62" s="381"/>
      <c r="H62" s="381"/>
      <c r="I62" s="381"/>
      <c r="J62" s="394">
        <v>1181</v>
      </c>
      <c r="K62" s="395">
        <v>1418</v>
      </c>
      <c r="L62" s="404">
        <v>0</v>
      </c>
      <c r="M62" s="410"/>
    </row>
    <row r="63" ht="15.95" hidden="1" spans="1:13">
      <c r="A63" s="370"/>
      <c r="B63" s="371" t="s">
        <v>435</v>
      </c>
      <c r="C63" s="371"/>
      <c r="D63" s="371"/>
      <c r="E63" s="371"/>
      <c r="F63" s="371"/>
      <c r="G63" s="371"/>
      <c r="H63" s="371"/>
      <c r="I63" s="371"/>
      <c r="J63" s="397">
        <v>608</v>
      </c>
      <c r="K63" s="398">
        <v>730</v>
      </c>
      <c r="L63" s="407">
        <v>0</v>
      </c>
      <c r="M63" s="410"/>
    </row>
    <row r="64" hidden="1" spans="1:13">
      <c r="A64" s="382"/>
      <c r="B64" s="383"/>
      <c r="C64" s="383"/>
      <c r="D64" s="383"/>
      <c r="E64" s="383"/>
      <c r="F64" s="383"/>
      <c r="G64" s="383"/>
      <c r="H64" s="383"/>
      <c r="I64" s="408"/>
      <c r="J64" s="131" t="s">
        <v>405</v>
      </c>
      <c r="K64" s="132"/>
      <c r="L64" s="149">
        <v>0</v>
      </c>
      <c r="M64" s="410"/>
    </row>
    <row r="65" hidden="1" spans="1:13">
      <c r="A65" s="411" t="s">
        <v>406</v>
      </c>
      <c r="B65" s="412"/>
      <c r="C65" s="412"/>
      <c r="D65" s="412"/>
      <c r="E65" s="412"/>
      <c r="F65" s="412"/>
      <c r="G65" s="412"/>
      <c r="H65" s="412"/>
      <c r="I65" s="425"/>
      <c r="J65" s="133" t="s">
        <v>436</v>
      </c>
      <c r="K65" s="134"/>
      <c r="L65" s="150">
        <v>0</v>
      </c>
      <c r="M65" s="410"/>
    </row>
    <row r="66" ht="15.95" hidden="1" spans="1:13">
      <c r="A66" s="411"/>
      <c r="B66" s="412"/>
      <c r="C66" s="412"/>
      <c r="D66" s="412"/>
      <c r="E66" s="412"/>
      <c r="F66" s="412"/>
      <c r="G66" s="412"/>
      <c r="H66" s="412"/>
      <c r="I66" s="425"/>
      <c r="J66" s="135" t="s">
        <v>68</v>
      </c>
      <c r="K66" s="136"/>
      <c r="L66" s="151">
        <v>0</v>
      </c>
      <c r="M66" s="410"/>
    </row>
    <row r="67" ht="16.8" hidden="1" spans="1:13">
      <c r="A67" s="413"/>
      <c r="B67" s="4"/>
      <c r="C67" s="4"/>
      <c r="D67" s="4"/>
      <c r="E67" s="4"/>
      <c r="F67" s="4"/>
      <c r="G67" s="424"/>
      <c r="H67" s="424"/>
      <c r="I67" s="426"/>
      <c r="J67" s="427"/>
      <c r="K67" s="427"/>
      <c r="L67" s="80"/>
      <c r="M67" s="410"/>
    </row>
    <row r="68" ht="16.8" hidden="1" spans="1:13">
      <c r="A68" s="413"/>
      <c r="B68" s="4"/>
      <c r="C68" s="4"/>
      <c r="D68" s="4"/>
      <c r="E68" s="4"/>
      <c r="F68" s="4"/>
      <c r="G68" s="424"/>
      <c r="H68" s="424"/>
      <c r="I68" s="426"/>
      <c r="J68" s="427"/>
      <c r="K68" s="427"/>
      <c r="L68" s="80"/>
      <c r="M68" s="410"/>
    </row>
    <row r="69" spans="1:13">
      <c r="A69" s="73" t="s">
        <v>293</v>
      </c>
      <c r="B69" s="74"/>
      <c r="C69" s="74"/>
      <c r="D69" s="74"/>
      <c r="E69" s="74"/>
      <c r="F69" s="74"/>
      <c r="G69" s="74"/>
      <c r="H69" s="74"/>
      <c r="I69" s="74"/>
      <c r="J69" s="74"/>
      <c r="K69" s="74"/>
      <c r="L69" s="428"/>
      <c r="M69" s="410"/>
    </row>
    <row r="70" ht="12" customHeight="1" spans="1:13">
      <c r="A70" s="414" t="s">
        <v>437</v>
      </c>
      <c r="B70" s="415"/>
      <c r="C70" s="415"/>
      <c r="D70" s="415"/>
      <c r="E70" s="415"/>
      <c r="F70" s="415"/>
      <c r="G70" s="415"/>
      <c r="H70" s="415"/>
      <c r="I70" s="415"/>
      <c r="J70" s="415"/>
      <c r="K70" s="415"/>
      <c r="L70" s="429"/>
      <c r="M70" s="410"/>
    </row>
    <row r="71" ht="12" customHeight="1" spans="1:13">
      <c r="A71" s="414" t="s">
        <v>438</v>
      </c>
      <c r="B71" s="415"/>
      <c r="C71" s="415"/>
      <c r="D71" s="415"/>
      <c r="E71" s="415"/>
      <c r="F71" s="415"/>
      <c r="G71" s="415"/>
      <c r="H71" s="415"/>
      <c r="I71" s="415"/>
      <c r="J71" s="415"/>
      <c r="K71" s="415"/>
      <c r="L71" s="429"/>
      <c r="M71" s="410"/>
    </row>
    <row r="72" ht="12" customHeight="1" spans="1:13">
      <c r="A72" s="416" t="s">
        <v>439</v>
      </c>
      <c r="B72" s="417"/>
      <c r="C72" s="417"/>
      <c r="D72" s="417"/>
      <c r="E72" s="417"/>
      <c r="F72" s="417"/>
      <c r="G72" s="417"/>
      <c r="H72" s="417"/>
      <c r="I72" s="417"/>
      <c r="J72" s="417"/>
      <c r="K72" s="417"/>
      <c r="L72" s="430"/>
      <c r="M72" s="410"/>
    </row>
    <row r="73" ht="12" customHeight="1" spans="1:13">
      <c r="A73" s="414" t="s">
        <v>440</v>
      </c>
      <c r="B73" s="415"/>
      <c r="C73" s="415"/>
      <c r="D73" s="415"/>
      <c r="E73" s="415"/>
      <c r="F73" s="415"/>
      <c r="G73" s="415"/>
      <c r="H73" s="415"/>
      <c r="I73" s="415"/>
      <c r="J73" s="415"/>
      <c r="K73" s="415"/>
      <c r="L73" s="429"/>
      <c r="M73" s="410"/>
    </row>
    <row r="74" ht="12" customHeight="1" spans="1:13">
      <c r="A74" s="414" t="s">
        <v>441</v>
      </c>
      <c r="B74" s="415"/>
      <c r="C74" s="415"/>
      <c r="D74" s="415"/>
      <c r="E74" s="415"/>
      <c r="F74" s="415"/>
      <c r="G74" s="415"/>
      <c r="H74" s="415"/>
      <c r="I74" s="415"/>
      <c r="J74" s="415"/>
      <c r="K74" s="415"/>
      <c r="L74" s="429"/>
      <c r="M74" s="410"/>
    </row>
    <row r="75" ht="12" customHeight="1" spans="1:13">
      <c r="A75" s="414" t="s">
        <v>442</v>
      </c>
      <c r="B75" s="415"/>
      <c r="C75" s="415"/>
      <c r="D75" s="415"/>
      <c r="E75" s="415"/>
      <c r="F75" s="415"/>
      <c r="G75" s="415"/>
      <c r="H75" s="415"/>
      <c r="I75" s="415"/>
      <c r="J75" s="415"/>
      <c r="K75" s="415"/>
      <c r="L75" s="429"/>
      <c r="M75" s="410"/>
    </row>
    <row r="76" ht="24" customHeight="1" spans="1:13">
      <c r="A76" s="414" t="s">
        <v>413</v>
      </c>
      <c r="B76" s="415"/>
      <c r="C76" s="415"/>
      <c r="D76" s="415"/>
      <c r="E76" s="415"/>
      <c r="F76" s="415"/>
      <c r="G76" s="415"/>
      <c r="H76" s="415"/>
      <c r="I76" s="415"/>
      <c r="J76" s="415"/>
      <c r="K76" s="415"/>
      <c r="L76" s="429"/>
      <c r="M76" s="410"/>
    </row>
    <row r="77" ht="12" customHeight="1" spans="1:13">
      <c r="A77" s="414" t="s">
        <v>414</v>
      </c>
      <c r="B77" s="415"/>
      <c r="C77" s="415"/>
      <c r="D77" s="415"/>
      <c r="E77" s="415"/>
      <c r="F77" s="415"/>
      <c r="G77" s="415"/>
      <c r="H77" s="415"/>
      <c r="I77" s="415"/>
      <c r="J77" s="415"/>
      <c r="K77" s="415"/>
      <c r="L77" s="429"/>
      <c r="M77" s="410"/>
    </row>
    <row r="78" ht="24" customHeight="1" spans="1:13">
      <c r="A78" s="416" t="s">
        <v>415</v>
      </c>
      <c r="B78" s="417"/>
      <c r="C78" s="417"/>
      <c r="D78" s="417"/>
      <c r="E78" s="417"/>
      <c r="F78" s="417"/>
      <c r="G78" s="417"/>
      <c r="H78" s="417"/>
      <c r="I78" s="417"/>
      <c r="J78" s="417"/>
      <c r="K78" s="417"/>
      <c r="L78" s="430"/>
      <c r="M78" s="410"/>
    </row>
    <row r="79" ht="24" customHeight="1" spans="1:13">
      <c r="A79" s="416" t="s">
        <v>416</v>
      </c>
      <c r="B79" s="417"/>
      <c r="C79" s="417"/>
      <c r="D79" s="417"/>
      <c r="E79" s="417"/>
      <c r="F79" s="417"/>
      <c r="G79" s="417"/>
      <c r="H79" s="417"/>
      <c r="I79" s="417"/>
      <c r="J79" s="417"/>
      <c r="K79" s="417"/>
      <c r="L79" s="430"/>
      <c r="M79" s="410"/>
    </row>
    <row r="80" ht="12" customHeight="1" spans="1:13">
      <c r="A80" s="416" t="s">
        <v>417</v>
      </c>
      <c r="B80" s="417"/>
      <c r="C80" s="417"/>
      <c r="D80" s="417"/>
      <c r="E80" s="417"/>
      <c r="F80" s="417"/>
      <c r="G80" s="417"/>
      <c r="H80" s="417"/>
      <c r="I80" s="417"/>
      <c r="J80" s="417"/>
      <c r="K80" s="417"/>
      <c r="L80" s="430"/>
      <c r="M80" s="410"/>
    </row>
    <row r="81" ht="12" customHeight="1" spans="1:13">
      <c r="A81" s="418" t="s">
        <v>443</v>
      </c>
      <c r="B81" s="419"/>
      <c r="C81" s="419"/>
      <c r="D81" s="419"/>
      <c r="E81" s="419"/>
      <c r="F81" s="419"/>
      <c r="G81" s="419"/>
      <c r="H81" s="419"/>
      <c r="I81" s="419"/>
      <c r="J81" s="419"/>
      <c r="K81" s="419"/>
      <c r="L81" s="431"/>
      <c r="M81" s="410"/>
    </row>
    <row r="82" s="168" customFormat="1" ht="12" customHeight="1" spans="1:13">
      <c r="A82" s="418" t="s">
        <v>419</v>
      </c>
      <c r="B82" s="419"/>
      <c r="C82" s="419"/>
      <c r="D82" s="419"/>
      <c r="E82" s="419"/>
      <c r="F82" s="419"/>
      <c r="G82" s="419"/>
      <c r="H82" s="419"/>
      <c r="I82" s="419"/>
      <c r="J82" s="419"/>
      <c r="K82" s="419"/>
      <c r="L82" s="431"/>
      <c r="M82" s="410"/>
    </row>
    <row r="83" ht="16.8" spans="1:13">
      <c r="A83" s="420" t="s">
        <v>242</v>
      </c>
      <c r="B83" s="421"/>
      <c r="C83" s="421"/>
      <c r="D83" s="421"/>
      <c r="E83" s="421"/>
      <c r="F83" s="421"/>
      <c r="G83" s="421"/>
      <c r="H83" s="421"/>
      <c r="I83" s="421"/>
      <c r="J83" s="421"/>
      <c r="K83" s="421"/>
      <c r="L83" s="432"/>
      <c r="M83" s="410"/>
    </row>
    <row r="84" ht="9" customHeight="1" spans="1:13">
      <c r="A84" s="422"/>
      <c r="B84" s="423"/>
      <c r="C84" s="423"/>
      <c r="D84" s="423"/>
      <c r="E84" s="423"/>
      <c r="F84" s="423"/>
      <c r="G84" s="423"/>
      <c r="H84" s="423"/>
      <c r="I84" s="423"/>
      <c r="J84" s="423"/>
      <c r="K84" s="423"/>
      <c r="L84" s="433"/>
      <c r="M84" s="410"/>
    </row>
    <row r="85" ht="6.75" customHeight="1" spans="1:13">
      <c r="A85" s="157"/>
      <c r="B85" s="158"/>
      <c r="C85" s="158"/>
      <c r="D85" s="158"/>
      <c r="E85" s="158"/>
      <c r="F85" s="158"/>
      <c r="G85" s="158"/>
      <c r="H85" s="158"/>
      <c r="I85" s="158"/>
      <c r="J85" s="158"/>
      <c r="K85" s="158"/>
      <c r="L85" s="158"/>
      <c r="M85" s="410"/>
    </row>
    <row r="86" ht="20.4" spans="1:13">
      <c r="A86" s="159" t="s">
        <v>444</v>
      </c>
      <c r="B86" s="160"/>
      <c r="C86" s="160"/>
      <c r="D86" s="160"/>
      <c r="E86" s="160"/>
      <c r="F86" s="160"/>
      <c r="G86" s="160"/>
      <c r="H86" s="160"/>
      <c r="I86" s="160"/>
      <c r="J86" s="160"/>
      <c r="K86" s="160"/>
      <c r="L86" s="160"/>
      <c r="M86" s="410"/>
    </row>
    <row r="87" ht="20.4" spans="1:13">
      <c r="A87" s="161" t="s">
        <v>225</v>
      </c>
      <c r="B87" s="161"/>
      <c r="C87" s="161"/>
      <c r="D87" s="161"/>
      <c r="E87" s="161"/>
      <c r="F87" s="161"/>
      <c r="G87" s="161"/>
      <c r="H87" s="161"/>
      <c r="I87" s="161"/>
      <c r="J87" s="161"/>
      <c r="K87" s="161"/>
      <c r="L87" s="161"/>
      <c r="M87" s="410"/>
    </row>
    <row r="88" ht="18.35" spans="1:13">
      <c r="A88" s="162" t="s">
        <v>226</v>
      </c>
      <c r="B88" s="163"/>
      <c r="C88" s="163"/>
      <c r="D88" s="163"/>
      <c r="E88" s="163"/>
      <c r="F88" s="163"/>
      <c r="G88" s="163"/>
      <c r="H88" s="163"/>
      <c r="I88" s="163"/>
      <c r="J88" s="163"/>
      <c r="K88" s="163"/>
      <c r="L88" s="163"/>
      <c r="M88" s="434"/>
    </row>
  </sheetData>
  <sheetProtection algorithmName="SHA-512" hashValue="nJYFi5Pk/0ffai+qaeysht5FAG3ktp9+sa2UbljQj38OosCOKzLB7u2euXyayNWTFDRUyls4HMOo/uH3AQyysA==" saltValue="KF1hLxI6bo9hjmpfoW6W8w==" spinCount="100000" sheet="1" objects="1" scenarios="1"/>
  <mergeCells count="88">
    <mergeCell ref="A5:M5"/>
    <mergeCell ref="H6:I6"/>
    <mergeCell ref="J6:L6"/>
    <mergeCell ref="A7:L7"/>
    <mergeCell ref="D8:H8"/>
    <mergeCell ref="K8:L8"/>
    <mergeCell ref="D9:H9"/>
    <mergeCell ref="D10:H10"/>
    <mergeCell ref="D11:H11"/>
    <mergeCell ref="J11:L11"/>
    <mergeCell ref="D12:H12"/>
    <mergeCell ref="J12:L12"/>
    <mergeCell ref="D13:H13"/>
    <mergeCell ref="J13:L13"/>
    <mergeCell ref="D14:H14"/>
    <mergeCell ref="J14:L14"/>
    <mergeCell ref="D15:H15"/>
    <mergeCell ref="J15:L15"/>
    <mergeCell ref="A17:L17"/>
    <mergeCell ref="A18:J18"/>
    <mergeCell ref="K18:L18"/>
    <mergeCell ref="B19:I19"/>
    <mergeCell ref="G20:J20"/>
    <mergeCell ref="K20:L20"/>
    <mergeCell ref="B21:F21"/>
    <mergeCell ref="A22:L22"/>
    <mergeCell ref="A23:L23"/>
    <mergeCell ref="B27:C27"/>
    <mergeCell ref="H27:L27"/>
    <mergeCell ref="I29:L29"/>
    <mergeCell ref="I30:L30"/>
    <mergeCell ref="I33:L33"/>
    <mergeCell ref="I34:L34"/>
    <mergeCell ref="A36:L36"/>
    <mergeCell ref="A40:L40"/>
    <mergeCell ref="E41:I41"/>
    <mergeCell ref="A42:L42"/>
    <mergeCell ref="B44:K44"/>
    <mergeCell ref="B45:I45"/>
    <mergeCell ref="B46:I46"/>
    <mergeCell ref="B47:I47"/>
    <mergeCell ref="B48:K48"/>
    <mergeCell ref="B49:I49"/>
    <mergeCell ref="B50:I50"/>
    <mergeCell ref="B51:I51"/>
    <mergeCell ref="B52:I52"/>
    <mergeCell ref="B53:I53"/>
    <mergeCell ref="B54:I54"/>
    <mergeCell ref="B55:I55"/>
    <mergeCell ref="B56:I56"/>
    <mergeCell ref="B57:I57"/>
    <mergeCell ref="B58:I58"/>
    <mergeCell ref="A59:L59"/>
    <mergeCell ref="A60:L60"/>
    <mergeCell ref="B61:I61"/>
    <mergeCell ref="B62:I62"/>
    <mergeCell ref="B63:I63"/>
    <mergeCell ref="A64:H64"/>
    <mergeCell ref="J64:K64"/>
    <mergeCell ref="J65:K65"/>
    <mergeCell ref="J66:K66"/>
    <mergeCell ref="A69:K69"/>
    <mergeCell ref="A70:L70"/>
    <mergeCell ref="A71:L71"/>
    <mergeCell ref="A72:L72"/>
    <mergeCell ref="A73:L73"/>
    <mergeCell ref="A74:L74"/>
    <mergeCell ref="A75:L75"/>
    <mergeCell ref="A76:L76"/>
    <mergeCell ref="A77:L77"/>
    <mergeCell ref="A78:L78"/>
    <mergeCell ref="A79:L79"/>
    <mergeCell ref="A80:L80"/>
    <mergeCell ref="A81:L81"/>
    <mergeCell ref="A82:L82"/>
    <mergeCell ref="A83:L83"/>
    <mergeCell ref="A84:L84"/>
    <mergeCell ref="A86:L86"/>
    <mergeCell ref="A87:L87"/>
    <mergeCell ref="A88:L88"/>
    <mergeCell ref="G25:G26"/>
    <mergeCell ref="M6:M88"/>
    <mergeCell ref="K2:M3"/>
    <mergeCell ref="D3:I4"/>
    <mergeCell ref="K9:L10"/>
    <mergeCell ref="H25:L26"/>
    <mergeCell ref="A37:L39"/>
    <mergeCell ref="A65:H66"/>
  </mergeCells>
  <pageMargins left="0.7" right="0.7" top="0.75" bottom="0.75" header="0.3" footer="0.3"/>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M106"/>
  <sheetViews>
    <sheetView showGridLines="0" workbookViewId="0">
      <selection activeCell="J6" sqref="J6:L6"/>
    </sheetView>
  </sheetViews>
  <sheetFormatPr defaultColWidth="11" defaultRowHeight="13.6"/>
  <cols>
    <col min="1" max="3" width="9.28571428571429" style="169" customWidth="1"/>
    <col min="4" max="4" width="11" style="169" customWidth="1"/>
    <col min="5" max="11" width="11.4285714285714" style="169" customWidth="1"/>
    <col min="12" max="12" width="14.2857142857143" style="169" customWidth="1"/>
    <col min="13" max="13" width="7.71428571428571" style="169" customWidth="1"/>
    <col min="14" max="16384" width="11.4285714285714" style="169"/>
  </cols>
  <sheetData>
    <row r="1" s="165" customFormat="1" ht="57.95" customHeight="1" spans="1:13">
      <c r="A1" s="170"/>
      <c r="B1" s="170"/>
      <c r="C1" s="170"/>
      <c r="D1" s="171"/>
      <c r="E1" s="171"/>
      <c r="F1" s="171"/>
      <c r="G1" s="171"/>
      <c r="H1" s="171"/>
      <c r="I1" s="171"/>
      <c r="J1" s="171"/>
      <c r="K1" s="171"/>
      <c r="L1" s="171"/>
      <c r="M1" s="171"/>
    </row>
    <row r="2" s="165" customFormat="1" ht="15" customHeight="1" spans="1:13">
      <c r="A2" s="169"/>
      <c r="B2" s="169"/>
      <c r="C2" s="169"/>
      <c r="D2" s="169"/>
      <c r="E2" s="239"/>
      <c r="F2" s="240"/>
      <c r="G2" s="240"/>
      <c r="H2" s="240"/>
      <c r="I2" s="240"/>
      <c r="J2" s="240"/>
      <c r="K2" s="254"/>
      <c r="L2" s="254"/>
      <c r="M2" s="254"/>
    </row>
    <row r="3" s="165" customFormat="1" ht="15" customHeight="1" spans="1:13">
      <c r="A3" s="169"/>
      <c r="B3" s="169"/>
      <c r="C3" s="169"/>
      <c r="D3" s="172"/>
      <c r="E3" s="241" t="s">
        <v>445</v>
      </c>
      <c r="F3" s="241"/>
      <c r="G3" s="241"/>
      <c r="H3" s="241"/>
      <c r="I3" s="241"/>
      <c r="J3" s="241"/>
      <c r="K3" s="254"/>
      <c r="L3" s="254"/>
      <c r="M3" s="254"/>
    </row>
    <row r="4" s="165" customFormat="1" ht="30" customHeight="1" spans="1:13">
      <c r="A4" s="169"/>
      <c r="B4" s="169"/>
      <c r="C4" s="169"/>
      <c r="D4" s="169"/>
      <c r="E4" s="242" t="s">
        <v>311</v>
      </c>
      <c r="F4" s="242"/>
      <c r="G4" s="242"/>
      <c r="H4" s="242"/>
      <c r="I4" s="242"/>
      <c r="J4" s="242"/>
      <c r="K4" s="239"/>
      <c r="L4" s="255"/>
      <c r="M4" s="169"/>
    </row>
    <row r="5" s="165" customFormat="1" ht="36.75" customHeight="1" spans="1:13">
      <c r="A5" s="173" t="s">
        <v>17</v>
      </c>
      <c r="B5" s="174"/>
      <c r="C5" s="174"/>
      <c r="D5" s="174"/>
      <c r="E5" s="174"/>
      <c r="F5" s="174"/>
      <c r="G5" s="174"/>
      <c r="H5" s="174"/>
      <c r="I5" s="174"/>
      <c r="J5" s="174"/>
      <c r="K5" s="174"/>
      <c r="L5" s="174"/>
      <c r="M5" s="300"/>
    </row>
    <row r="6" s="165" customFormat="1" ht="12.75" customHeight="1" spans="1:13">
      <c r="A6" s="175" t="s">
        <v>18</v>
      </c>
      <c r="B6" s="176" t="str">
        <f>+'DATOS MAESTROS'!B3</f>
        <v>GLASSTECH MEXICO 2025</v>
      </c>
      <c r="C6" s="177"/>
      <c r="D6" s="177"/>
      <c r="E6" s="177"/>
      <c r="F6" s="177"/>
      <c r="G6" s="243"/>
      <c r="H6" s="244" t="s">
        <v>19</v>
      </c>
      <c r="I6" s="256"/>
      <c r="J6" s="257" t="str">
        <f>+'DATOS MAESTROS'!B4</f>
        <v>16 al 18 de julio 2025</v>
      </c>
      <c r="K6" s="258"/>
      <c r="L6" s="258"/>
      <c r="M6" s="301" t="s">
        <v>385</v>
      </c>
    </row>
    <row r="7" s="165" customFormat="1" ht="17.55" spans="1:13">
      <c r="A7" s="178" t="s">
        <v>21</v>
      </c>
      <c r="B7" s="179"/>
      <c r="C7" s="179"/>
      <c r="D7" s="179"/>
      <c r="E7" s="179"/>
      <c r="F7" s="179"/>
      <c r="G7" s="179"/>
      <c r="H7" s="179"/>
      <c r="I7" s="179"/>
      <c r="J7" s="179"/>
      <c r="K7" s="179"/>
      <c r="L7" s="179"/>
      <c r="M7" s="302"/>
    </row>
    <row r="8" s="165" customFormat="1" ht="15.95" spans="1:13">
      <c r="A8" s="180" t="s">
        <v>22</v>
      </c>
      <c r="B8" s="181"/>
      <c r="C8" s="181"/>
      <c r="D8" s="182"/>
      <c r="E8" s="182"/>
      <c r="F8" s="182"/>
      <c r="G8" s="182"/>
      <c r="H8" s="182"/>
      <c r="I8" s="186"/>
      <c r="J8" s="186"/>
      <c r="K8" s="259" t="s">
        <v>23</v>
      </c>
      <c r="L8" s="260"/>
      <c r="M8" s="302"/>
    </row>
    <row r="9" s="165" customFormat="1" ht="15.2" spans="1:13">
      <c r="A9" s="183" t="s">
        <v>24</v>
      </c>
      <c r="B9" s="184"/>
      <c r="C9" s="184"/>
      <c r="D9" s="185"/>
      <c r="E9" s="185"/>
      <c r="F9" s="185"/>
      <c r="G9" s="185"/>
      <c r="H9" s="185"/>
      <c r="I9" s="186"/>
      <c r="J9" s="186"/>
      <c r="K9" s="261"/>
      <c r="L9" s="262"/>
      <c r="M9" s="302"/>
    </row>
    <row r="10" s="165" customFormat="1" ht="15.95" spans="1:13">
      <c r="A10" s="183" t="s">
        <v>25</v>
      </c>
      <c r="B10" s="184"/>
      <c r="C10" s="184"/>
      <c r="D10" s="185"/>
      <c r="E10" s="185"/>
      <c r="F10" s="185"/>
      <c r="G10" s="185"/>
      <c r="H10" s="185"/>
      <c r="I10" s="186"/>
      <c r="J10" s="186"/>
      <c r="K10" s="263"/>
      <c r="L10" s="264"/>
      <c r="M10" s="302"/>
    </row>
    <row r="11" s="165" customFormat="1" ht="15.2" spans="1:13">
      <c r="A11" s="183" t="s">
        <v>26</v>
      </c>
      <c r="B11" s="184"/>
      <c r="C11" s="184"/>
      <c r="D11" s="185"/>
      <c r="E11" s="185"/>
      <c r="F11" s="185"/>
      <c r="G11" s="185"/>
      <c r="H11" s="185"/>
      <c r="I11" s="265" t="s">
        <v>27</v>
      </c>
      <c r="J11" s="266"/>
      <c r="K11" s="266"/>
      <c r="L11" s="266"/>
      <c r="M11" s="302"/>
    </row>
    <row r="12" s="165" customFormat="1" ht="15.2" spans="1:13">
      <c r="A12" s="183" t="s">
        <v>28</v>
      </c>
      <c r="B12" s="184"/>
      <c r="C12" s="184"/>
      <c r="D12" s="185"/>
      <c r="E12" s="185"/>
      <c r="F12" s="185"/>
      <c r="G12" s="185"/>
      <c r="H12" s="185"/>
      <c r="I12" s="265" t="s">
        <v>29</v>
      </c>
      <c r="J12" s="266"/>
      <c r="K12" s="266"/>
      <c r="L12" s="266"/>
      <c r="M12" s="302"/>
    </row>
    <row r="13" s="165" customFormat="1" ht="15.2" spans="1:13">
      <c r="A13" s="183" t="s">
        <v>30</v>
      </c>
      <c r="B13" s="184"/>
      <c r="C13" s="184"/>
      <c r="D13" s="185"/>
      <c r="E13" s="185"/>
      <c r="F13" s="185"/>
      <c r="G13" s="185"/>
      <c r="H13" s="185"/>
      <c r="I13" s="265" t="s">
        <v>31</v>
      </c>
      <c r="J13" s="266"/>
      <c r="K13" s="266"/>
      <c r="L13" s="266"/>
      <c r="M13" s="302"/>
    </row>
    <row r="14" s="165" customFormat="1" ht="15.2" spans="1:13">
      <c r="A14" s="183" t="s">
        <v>32</v>
      </c>
      <c r="B14" s="184"/>
      <c r="C14" s="184"/>
      <c r="D14" s="185"/>
      <c r="E14" s="185"/>
      <c r="F14" s="185"/>
      <c r="G14" s="185"/>
      <c r="H14" s="185"/>
      <c r="I14" s="265" t="s">
        <v>33</v>
      </c>
      <c r="J14" s="266"/>
      <c r="K14" s="266"/>
      <c r="L14" s="266"/>
      <c r="M14" s="302"/>
    </row>
    <row r="15" s="165" customFormat="1" ht="15.2" spans="1:13">
      <c r="A15" s="183" t="s">
        <v>34</v>
      </c>
      <c r="B15" s="184"/>
      <c r="C15" s="184"/>
      <c r="D15" s="185"/>
      <c r="E15" s="185"/>
      <c r="F15" s="185"/>
      <c r="G15" s="185"/>
      <c r="H15" s="185"/>
      <c r="I15" s="267" t="s">
        <v>35</v>
      </c>
      <c r="J15" s="266"/>
      <c r="K15" s="266"/>
      <c r="L15" s="266"/>
      <c r="M15" s="302"/>
    </row>
    <row r="16" s="165" customFormat="1" ht="15.2" spans="1:13">
      <c r="A16" s="184"/>
      <c r="B16" s="184"/>
      <c r="C16" s="184"/>
      <c r="D16" s="186"/>
      <c r="E16" s="186"/>
      <c r="F16" s="186"/>
      <c r="G16" s="186"/>
      <c r="H16" s="186"/>
      <c r="I16" s="184"/>
      <c r="J16" s="184"/>
      <c r="K16" s="184"/>
      <c r="L16" s="186"/>
      <c r="M16" s="302"/>
    </row>
    <row r="17" s="165" customFormat="1" ht="16.8" spans="1:13">
      <c r="A17" s="187" t="s">
        <v>36</v>
      </c>
      <c r="B17" s="188"/>
      <c r="C17" s="188"/>
      <c r="D17" s="188"/>
      <c r="E17" s="188"/>
      <c r="F17" s="188"/>
      <c r="G17" s="188"/>
      <c r="H17" s="188"/>
      <c r="I17" s="188"/>
      <c r="J17" s="188"/>
      <c r="K17" s="188"/>
      <c r="L17" s="188"/>
      <c r="M17" s="302"/>
    </row>
    <row r="18" s="165" customFormat="1" ht="15" customHeight="1" spans="1:13">
      <c r="A18" s="189" t="s">
        <v>446</v>
      </c>
      <c r="B18" s="190"/>
      <c r="C18" s="190"/>
      <c r="D18" s="190"/>
      <c r="E18" s="190"/>
      <c r="F18" s="190"/>
      <c r="G18" s="190"/>
      <c r="H18" s="190"/>
      <c r="I18" s="190"/>
      <c r="J18" s="190"/>
      <c r="K18" s="268"/>
      <c r="L18" s="269">
        <f>'DATOS MAESTROS'!B5</f>
        <v>45832</v>
      </c>
      <c r="M18" s="302"/>
    </row>
    <row r="19" s="165" customFormat="1" ht="16.8" spans="1:13">
      <c r="A19" s="191"/>
      <c r="B19" s="190"/>
      <c r="C19" s="190"/>
      <c r="D19" s="190"/>
      <c r="E19" s="190"/>
      <c r="F19" s="190"/>
      <c r="G19" s="190"/>
      <c r="H19" s="190"/>
      <c r="I19" s="190"/>
      <c r="J19" s="190"/>
      <c r="K19" s="270"/>
      <c r="L19" s="271"/>
      <c r="M19" s="302"/>
    </row>
    <row r="20" s="165" customFormat="1" ht="20.1" customHeight="1" spans="1:13">
      <c r="A20" s="187" t="s">
        <v>37</v>
      </c>
      <c r="B20" s="188"/>
      <c r="C20" s="188"/>
      <c r="D20" s="188"/>
      <c r="E20" s="188"/>
      <c r="F20" s="188"/>
      <c r="G20" s="188"/>
      <c r="H20" s="188"/>
      <c r="I20" s="188"/>
      <c r="J20" s="188"/>
      <c r="K20" s="188"/>
      <c r="L20" s="188"/>
      <c r="M20" s="302"/>
    </row>
    <row r="21" s="165" customFormat="1" ht="12.75" customHeight="1" spans="1:13">
      <c r="A21" s="192" t="s">
        <v>38</v>
      </c>
      <c r="B21" s="193" t="s">
        <v>39</v>
      </c>
      <c r="C21" s="193"/>
      <c r="D21" s="193"/>
      <c r="E21" s="193"/>
      <c r="F21" s="193"/>
      <c r="G21" s="198" t="s">
        <v>49</v>
      </c>
      <c r="H21" s="193" t="s">
        <v>50</v>
      </c>
      <c r="I21" s="193"/>
      <c r="J21" s="193"/>
      <c r="K21" s="193"/>
      <c r="L21" s="272"/>
      <c r="M21" s="302"/>
    </row>
    <row r="22" s="165" customFormat="1" ht="15.2" spans="1:13">
      <c r="A22" s="192"/>
      <c r="B22" s="186" t="s">
        <v>41</v>
      </c>
      <c r="C22" s="186"/>
      <c r="D22" s="186">
        <f>+'DATOS MAESTROS'!B7</f>
        <v>1010071218</v>
      </c>
      <c r="E22" s="186"/>
      <c r="F22" s="245"/>
      <c r="G22" s="246" t="s">
        <v>42</v>
      </c>
      <c r="H22" s="247" t="s">
        <v>43</v>
      </c>
      <c r="I22" s="246"/>
      <c r="J22" s="246"/>
      <c r="K22" s="273"/>
      <c r="L22" s="274"/>
      <c r="M22" s="302"/>
    </row>
    <row r="23" s="165" customFormat="1" ht="15.2" spans="1:13">
      <c r="A23" s="192" t="s">
        <v>44</v>
      </c>
      <c r="B23" s="194" t="s">
        <v>45</v>
      </c>
      <c r="C23" s="194"/>
      <c r="D23" s="195"/>
      <c r="E23" s="195"/>
      <c r="F23" s="195"/>
      <c r="G23" s="248" t="s">
        <v>46</v>
      </c>
      <c r="H23" s="186"/>
      <c r="I23" s="186"/>
      <c r="J23" s="275">
        <f>+'DATOS MAESTROS'!B6</f>
        <v>45847</v>
      </c>
      <c r="K23" s="276"/>
      <c r="L23" s="186"/>
      <c r="M23" s="302"/>
    </row>
    <row r="24" s="165" customFormat="1" ht="15.2" spans="1:13">
      <c r="A24" s="196"/>
      <c r="B24" s="197"/>
      <c r="C24" s="197"/>
      <c r="D24" s="198"/>
      <c r="E24" s="198"/>
      <c r="F24" s="198"/>
      <c r="G24" s="186"/>
      <c r="H24" s="186"/>
      <c r="I24" s="186"/>
      <c r="J24" s="276"/>
      <c r="K24" s="276"/>
      <c r="L24" s="186"/>
      <c r="M24" s="302"/>
    </row>
    <row r="25" s="165" customFormat="1" ht="16.8" spans="1:13">
      <c r="A25" s="187" t="s">
        <v>47</v>
      </c>
      <c r="B25" s="188"/>
      <c r="C25" s="188"/>
      <c r="D25" s="188"/>
      <c r="E25" s="188"/>
      <c r="F25" s="188"/>
      <c r="G25" s="188"/>
      <c r="H25" s="188"/>
      <c r="I25" s="188"/>
      <c r="J25" s="188"/>
      <c r="K25" s="188"/>
      <c r="L25" s="188"/>
      <c r="M25" s="302"/>
    </row>
    <row r="26" s="165" customFormat="1" ht="15.2" spans="1:13">
      <c r="A26" s="199" t="s">
        <v>48</v>
      </c>
      <c r="B26" s="200"/>
      <c r="C26" s="200"/>
      <c r="D26" s="200"/>
      <c r="E26" s="200"/>
      <c r="F26" s="200"/>
      <c r="G26" s="200"/>
      <c r="H26" s="200"/>
      <c r="I26" s="200"/>
      <c r="J26" s="200"/>
      <c r="K26" s="200"/>
      <c r="L26" s="200"/>
      <c r="M26" s="302"/>
    </row>
    <row r="27" s="165" customFormat="1" ht="15.95" spans="1:13">
      <c r="A27" s="196" t="s">
        <v>49</v>
      </c>
      <c r="B27" s="186" t="s">
        <v>447</v>
      </c>
      <c r="C27" s="186"/>
      <c r="D27" s="186"/>
      <c r="E27" s="186"/>
      <c r="F27" s="186"/>
      <c r="G27" s="186"/>
      <c r="H27" s="247"/>
      <c r="I27" s="247"/>
      <c r="J27" s="186"/>
      <c r="K27" s="186"/>
      <c r="L27" s="186"/>
      <c r="M27" s="302"/>
    </row>
    <row r="28" s="165" customFormat="1" ht="15.2" spans="1:13">
      <c r="A28" s="201"/>
      <c r="B28" s="202"/>
      <c r="C28" s="202"/>
      <c r="D28" s="203"/>
      <c r="E28" s="203"/>
      <c r="F28" s="184"/>
      <c r="G28" s="249" t="s">
        <v>51</v>
      </c>
      <c r="H28" s="250"/>
      <c r="I28" s="277"/>
      <c r="J28" s="277"/>
      <c r="K28" s="277"/>
      <c r="L28" s="277"/>
      <c r="M28" s="302"/>
    </row>
    <row r="29" s="165" customFormat="1" ht="15.95" spans="1:13">
      <c r="A29" s="204"/>
      <c r="B29" s="184"/>
      <c r="C29" s="184"/>
      <c r="D29" s="186"/>
      <c r="E29" s="186"/>
      <c r="F29" s="186"/>
      <c r="G29" s="249"/>
      <c r="H29" s="251"/>
      <c r="I29" s="278"/>
      <c r="J29" s="278"/>
      <c r="K29" s="278"/>
      <c r="L29" s="278"/>
      <c r="M29" s="302"/>
    </row>
    <row r="30" s="165" customFormat="1" ht="12.75" customHeight="1" spans="1:13">
      <c r="A30" s="204"/>
      <c r="B30" s="205" t="s">
        <v>52</v>
      </c>
      <c r="C30" s="205"/>
      <c r="D30" s="186"/>
      <c r="E30" s="186"/>
      <c r="F30" s="186"/>
      <c r="G30" s="186"/>
      <c r="H30" s="252" t="s">
        <v>53</v>
      </c>
      <c r="I30" s="252"/>
      <c r="J30" s="252"/>
      <c r="K30" s="252"/>
      <c r="L30" s="252"/>
      <c r="M30" s="302"/>
    </row>
    <row r="31" s="165" customFormat="1" ht="12.75" customHeight="1" spans="1:13">
      <c r="A31" s="204"/>
      <c r="B31" s="206" t="s">
        <v>54</v>
      </c>
      <c r="C31" s="207"/>
      <c r="E31" s="209" t="s">
        <v>55</v>
      </c>
      <c r="F31" s="253"/>
      <c r="G31" s="186"/>
      <c r="H31" s="252"/>
      <c r="I31" s="252"/>
      <c r="J31" s="252"/>
      <c r="K31" s="252"/>
      <c r="L31" s="252"/>
      <c r="M31" s="302"/>
    </row>
    <row r="32" s="165" customFormat="1" ht="15.2" spans="1:13">
      <c r="A32" s="208"/>
      <c r="B32" s="209" t="s">
        <v>56</v>
      </c>
      <c r="C32" s="207"/>
      <c r="E32" s="209"/>
      <c r="F32" s="209"/>
      <c r="G32" s="247"/>
      <c r="H32" s="247"/>
      <c r="I32" s="279"/>
      <c r="J32" s="279"/>
      <c r="K32" s="279"/>
      <c r="L32" s="279"/>
      <c r="M32" s="302"/>
    </row>
    <row r="33" s="165" customFormat="1" ht="15.95" spans="1:13">
      <c r="A33" s="208"/>
      <c r="B33" s="210" t="s">
        <v>57</v>
      </c>
      <c r="C33" s="207"/>
      <c r="E33" s="209" t="s">
        <v>58</v>
      </c>
      <c r="F33" s="253"/>
      <c r="G33" s="186"/>
      <c r="H33" s="186"/>
      <c r="I33" s="280" t="s">
        <v>59</v>
      </c>
      <c r="J33" s="280"/>
      <c r="K33" s="280"/>
      <c r="L33" s="280"/>
      <c r="M33" s="302"/>
    </row>
    <row r="34" s="165" customFormat="1" ht="15.2" spans="1:13">
      <c r="A34" s="208"/>
      <c r="G34" s="186"/>
      <c r="H34" s="186"/>
      <c r="I34" s="281"/>
      <c r="J34" s="281"/>
      <c r="K34" s="281"/>
      <c r="L34" s="281"/>
      <c r="M34" s="302"/>
    </row>
    <row r="35" s="165" customFormat="1" ht="15.2" spans="1:13">
      <c r="A35" s="208"/>
      <c r="B35" s="209"/>
      <c r="C35" s="184"/>
      <c r="E35" s="209"/>
      <c r="F35" s="209"/>
      <c r="G35" s="186"/>
      <c r="H35" s="186"/>
      <c r="I35" s="281"/>
      <c r="J35" s="281"/>
      <c r="K35" s="281"/>
      <c r="L35" s="281"/>
      <c r="M35" s="302"/>
    </row>
    <row r="36" s="165" customFormat="1" ht="15.2" spans="1:13">
      <c r="A36" s="208"/>
      <c r="C36" s="184"/>
      <c r="G36" s="247"/>
      <c r="H36" s="247"/>
      <c r="I36" s="282"/>
      <c r="J36" s="282"/>
      <c r="K36" s="282"/>
      <c r="L36" s="282"/>
      <c r="M36" s="302"/>
    </row>
    <row r="37" s="165" customFormat="1" ht="15.2" spans="1:13">
      <c r="A37" s="211"/>
      <c r="B37" s="184"/>
      <c r="C37" s="184"/>
      <c r="D37" s="168"/>
      <c r="E37" s="168"/>
      <c r="F37" s="168"/>
      <c r="G37" s="168"/>
      <c r="H37" s="168"/>
      <c r="I37" s="283" t="s">
        <v>60</v>
      </c>
      <c r="J37" s="280"/>
      <c r="K37" s="280"/>
      <c r="L37" s="280"/>
      <c r="M37" s="302"/>
    </row>
    <row r="38" s="165" customFormat="1" ht="15.2" spans="1:13">
      <c r="A38" s="212" t="s">
        <v>61</v>
      </c>
      <c r="B38" s="194"/>
      <c r="C38" s="194"/>
      <c r="D38" s="195"/>
      <c r="E38" s="195"/>
      <c r="F38" s="195"/>
      <c r="G38" s="195"/>
      <c r="H38" s="195"/>
      <c r="I38" s="195"/>
      <c r="J38" s="195"/>
      <c r="K38" s="195"/>
      <c r="L38" s="195"/>
      <c r="M38" s="302"/>
    </row>
    <row r="39" s="165" customFormat="1" ht="16.8" spans="1:13">
      <c r="A39" s="213" t="s">
        <v>62</v>
      </c>
      <c r="B39" s="214"/>
      <c r="C39" s="214"/>
      <c r="D39" s="214"/>
      <c r="E39" s="214"/>
      <c r="F39" s="214"/>
      <c r="G39" s="214"/>
      <c r="H39" s="214"/>
      <c r="I39" s="214"/>
      <c r="J39" s="214"/>
      <c r="K39" s="214"/>
      <c r="L39" s="284"/>
      <c r="M39" s="302"/>
    </row>
    <row r="40" s="165" customFormat="1" ht="24" customHeight="1" spans="1:13">
      <c r="A40" s="215" t="s">
        <v>230</v>
      </c>
      <c r="B40" s="216"/>
      <c r="C40" s="216"/>
      <c r="D40" s="216"/>
      <c r="E40" s="216"/>
      <c r="F40" s="216"/>
      <c r="G40" s="216"/>
      <c r="H40" s="216"/>
      <c r="I40" s="216"/>
      <c r="J40" s="216"/>
      <c r="K40" s="216"/>
      <c r="L40" s="216"/>
      <c r="M40" s="302"/>
    </row>
    <row r="41" s="165" customFormat="1" ht="19.5" customHeight="1" spans="1:13">
      <c r="A41" s="217"/>
      <c r="B41" s="218"/>
      <c r="C41" s="218"/>
      <c r="D41" s="218"/>
      <c r="E41" s="218"/>
      <c r="F41" s="218"/>
      <c r="G41" s="218"/>
      <c r="H41" s="218"/>
      <c r="I41" s="218"/>
      <c r="J41" s="218"/>
      <c r="K41" s="218"/>
      <c r="L41" s="218"/>
      <c r="M41" s="302"/>
    </row>
    <row r="42" s="165" customFormat="1" ht="18.75" customHeight="1" spans="1:13">
      <c r="A42" s="219"/>
      <c r="B42" s="220"/>
      <c r="C42" s="220"/>
      <c r="D42" s="220"/>
      <c r="E42" s="220"/>
      <c r="F42" s="220"/>
      <c r="G42" s="220"/>
      <c r="H42" s="220"/>
      <c r="I42" s="220"/>
      <c r="J42" s="220"/>
      <c r="K42" s="220"/>
      <c r="L42" s="220"/>
      <c r="M42" s="302"/>
    </row>
    <row r="43" s="165" customFormat="1" ht="18.75" customHeight="1" spans="1:13">
      <c r="A43" s="221"/>
      <c r="B43" s="222"/>
      <c r="C43" s="222"/>
      <c r="D43" s="222"/>
      <c r="E43" s="222"/>
      <c r="F43" s="222"/>
      <c r="G43" s="222"/>
      <c r="H43" s="222"/>
      <c r="I43" s="222"/>
      <c r="J43" s="222"/>
      <c r="K43" s="222"/>
      <c r="L43" s="222"/>
      <c r="M43" s="302"/>
    </row>
    <row r="44" ht="16.8" spans="1:13">
      <c r="A44" s="223"/>
      <c r="B44" s="224" t="s">
        <v>448</v>
      </c>
      <c r="C44" s="224"/>
      <c r="D44" s="224"/>
      <c r="E44" s="224"/>
      <c r="F44" s="224"/>
      <c r="G44" s="224"/>
      <c r="H44" s="224"/>
      <c r="I44" s="224"/>
      <c r="J44" s="224"/>
      <c r="K44" s="224"/>
      <c r="L44" s="285"/>
      <c r="M44" s="302"/>
    </row>
    <row r="45" ht="28" spans="1:13">
      <c r="A45" s="225" t="s">
        <v>103</v>
      </c>
      <c r="B45" s="226" t="s">
        <v>268</v>
      </c>
      <c r="C45" s="226"/>
      <c r="D45" s="226"/>
      <c r="E45" s="226"/>
      <c r="F45" s="226"/>
      <c r="G45" s="226"/>
      <c r="H45" s="226"/>
      <c r="I45" s="226"/>
      <c r="J45" s="226" t="s">
        <v>269</v>
      </c>
      <c r="K45" s="226" t="s">
        <v>270</v>
      </c>
      <c r="L45" s="286" t="s">
        <v>92</v>
      </c>
      <c r="M45" s="302"/>
    </row>
    <row r="46" spans="1:13">
      <c r="A46" s="227"/>
      <c r="B46" s="228" t="s">
        <v>449</v>
      </c>
      <c r="C46" s="228"/>
      <c r="D46" s="228"/>
      <c r="E46" s="228"/>
      <c r="F46" s="228"/>
      <c r="G46" s="228"/>
      <c r="H46" s="228"/>
      <c r="I46" s="228"/>
      <c r="J46" s="287">
        <v>4011</v>
      </c>
      <c r="K46" s="287">
        <v>4814</v>
      </c>
      <c r="L46" s="288">
        <f ca="1">IF(TODAY()&lt;=$L$18,J46*A46,K46*A46)</f>
        <v>0</v>
      </c>
      <c r="M46" s="302"/>
    </row>
    <row r="47" spans="1:13">
      <c r="A47" s="227"/>
      <c r="B47" s="228" t="s">
        <v>450</v>
      </c>
      <c r="C47" s="228"/>
      <c r="D47" s="228"/>
      <c r="E47" s="228"/>
      <c r="F47" s="228"/>
      <c r="G47" s="228"/>
      <c r="H47" s="228"/>
      <c r="I47" s="228"/>
      <c r="J47" s="287">
        <v>2718</v>
      </c>
      <c r="K47" s="287">
        <v>3262</v>
      </c>
      <c r="L47" s="288">
        <f ca="1">IF(TODAY()&lt;=$L$18,J47*A47,K47*A47)</f>
        <v>0</v>
      </c>
      <c r="M47" s="302"/>
    </row>
    <row r="48" spans="1:13">
      <c r="A48" s="227"/>
      <c r="B48" s="228" t="s">
        <v>451</v>
      </c>
      <c r="C48" s="228"/>
      <c r="D48" s="228"/>
      <c r="E48" s="228"/>
      <c r="F48" s="228"/>
      <c r="G48" s="228"/>
      <c r="H48" s="228"/>
      <c r="I48" s="228"/>
      <c r="J48" s="287">
        <v>1536</v>
      </c>
      <c r="K48" s="287">
        <v>1843</v>
      </c>
      <c r="L48" s="288">
        <f ca="1">IF(TODAY()&lt;=$L$18,J48*A48,K48*A48)</f>
        <v>0</v>
      </c>
      <c r="M48" s="302"/>
    </row>
    <row r="49" s="166" customFormat="1" spans="1:13">
      <c r="A49" s="227"/>
      <c r="B49" s="228" t="s">
        <v>452</v>
      </c>
      <c r="C49" s="228"/>
      <c r="D49" s="228"/>
      <c r="E49" s="228"/>
      <c r="F49" s="228"/>
      <c r="G49" s="228"/>
      <c r="H49" s="228"/>
      <c r="I49" s="228"/>
      <c r="J49" s="287">
        <v>1536</v>
      </c>
      <c r="K49" s="287">
        <v>1843</v>
      </c>
      <c r="L49" s="288">
        <f ca="1">IF(TODAY()&lt;=$L$18,J49*A49,K49*A49)</f>
        <v>0</v>
      </c>
      <c r="M49" s="302"/>
    </row>
    <row r="50" s="166" customFormat="1" spans="1:13">
      <c r="A50" s="227"/>
      <c r="B50" s="228" t="s">
        <v>453</v>
      </c>
      <c r="C50" s="228"/>
      <c r="D50" s="228"/>
      <c r="E50" s="228"/>
      <c r="F50" s="228"/>
      <c r="G50" s="228"/>
      <c r="H50" s="228"/>
      <c r="I50" s="228"/>
      <c r="J50" s="287">
        <v>1536</v>
      </c>
      <c r="K50" s="287">
        <v>1843</v>
      </c>
      <c r="L50" s="288">
        <f ca="1">IF(TODAY()&lt;=$L$18,J50*A50,K50*A50)</f>
        <v>0</v>
      </c>
      <c r="M50" s="302"/>
    </row>
    <row r="51" ht="16.8" spans="1:13">
      <c r="A51" s="229"/>
      <c r="B51" s="224" t="s">
        <v>454</v>
      </c>
      <c r="C51" s="224"/>
      <c r="D51" s="224"/>
      <c r="E51" s="224"/>
      <c r="F51" s="224"/>
      <c r="G51" s="224"/>
      <c r="H51" s="224"/>
      <c r="I51" s="224"/>
      <c r="J51" s="224"/>
      <c r="K51" s="224"/>
      <c r="L51" s="285"/>
      <c r="M51" s="302"/>
    </row>
    <row r="52" ht="28" spans="1:13">
      <c r="A52" s="225" t="s">
        <v>103</v>
      </c>
      <c r="B52" s="226" t="s">
        <v>268</v>
      </c>
      <c r="C52" s="226"/>
      <c r="D52" s="226"/>
      <c r="E52" s="226"/>
      <c r="F52" s="226"/>
      <c r="G52" s="226"/>
      <c r="H52" s="226"/>
      <c r="I52" s="226"/>
      <c r="J52" s="226" t="s">
        <v>269</v>
      </c>
      <c r="K52" s="226" t="s">
        <v>270</v>
      </c>
      <c r="L52" s="286" t="s">
        <v>92</v>
      </c>
      <c r="M52" s="302"/>
    </row>
    <row r="53" spans="1:13">
      <c r="A53" s="230"/>
      <c r="B53" s="228" t="s">
        <v>455</v>
      </c>
      <c r="C53" s="228"/>
      <c r="D53" s="228"/>
      <c r="E53" s="228"/>
      <c r="F53" s="228"/>
      <c r="G53" s="228"/>
      <c r="H53" s="228"/>
      <c r="I53" s="228"/>
      <c r="J53" s="289">
        <v>14930</v>
      </c>
      <c r="K53" s="287">
        <v>17917</v>
      </c>
      <c r="L53" s="288">
        <f ca="1">IF(TODAY()&lt;=$L$18,J53*A53,K53*A53)</f>
        <v>0</v>
      </c>
      <c r="M53" s="302"/>
    </row>
    <row r="54" spans="1:13">
      <c r="A54" s="230"/>
      <c r="B54" s="228" t="s">
        <v>456</v>
      </c>
      <c r="C54" s="228"/>
      <c r="D54" s="228"/>
      <c r="E54" s="228"/>
      <c r="F54" s="228"/>
      <c r="G54" s="228"/>
      <c r="H54" s="228"/>
      <c r="I54" s="228"/>
      <c r="J54" s="289">
        <v>15313</v>
      </c>
      <c r="K54" s="287">
        <v>18375</v>
      </c>
      <c r="L54" s="288">
        <f ca="1">IF(TODAY()&lt;=$L$18,J54*A54,K54*A54)</f>
        <v>0</v>
      </c>
      <c r="M54" s="302"/>
    </row>
    <row r="55" spans="1:13">
      <c r="A55" s="230"/>
      <c r="B55" s="228" t="s">
        <v>457</v>
      </c>
      <c r="C55" s="228"/>
      <c r="D55" s="228"/>
      <c r="E55" s="228"/>
      <c r="F55" s="228"/>
      <c r="G55" s="228"/>
      <c r="H55" s="228"/>
      <c r="I55" s="228"/>
      <c r="J55" s="289">
        <v>4011</v>
      </c>
      <c r="K55" s="287">
        <v>4814</v>
      </c>
      <c r="L55" s="288">
        <f ca="1">IF(TODAY()&lt;=$L$18,J55*A55,K55*A55)</f>
        <v>0</v>
      </c>
      <c r="M55" s="302"/>
    </row>
    <row r="56" spans="1:13">
      <c r="A56" s="230"/>
      <c r="B56" s="228" t="s">
        <v>458</v>
      </c>
      <c r="C56" s="228"/>
      <c r="D56" s="228"/>
      <c r="E56" s="228"/>
      <c r="F56" s="228"/>
      <c r="G56" s="228"/>
      <c r="H56" s="228"/>
      <c r="I56" s="228"/>
      <c r="J56" s="289">
        <v>4011</v>
      </c>
      <c r="K56" s="287">
        <v>4814</v>
      </c>
      <c r="L56" s="288">
        <f ca="1">IF(TODAY()&lt;=$L$18,J56*A56,K56*A56)</f>
        <v>0</v>
      </c>
      <c r="M56" s="302"/>
    </row>
    <row r="57" ht="20.25" customHeight="1" spans="1:13">
      <c r="A57" s="231"/>
      <c r="J57" s="290"/>
      <c r="K57" s="290"/>
      <c r="M57" s="302"/>
    </row>
    <row r="58" ht="20.25" customHeight="1" spans="1:13">
      <c r="A58" s="232" t="s">
        <v>459</v>
      </c>
      <c r="B58" s="233"/>
      <c r="C58" s="233"/>
      <c r="D58" s="233"/>
      <c r="E58" s="233"/>
      <c r="F58" s="233"/>
      <c r="G58" s="233"/>
      <c r="H58" s="233"/>
      <c r="I58" s="234"/>
      <c r="J58" s="291" t="s">
        <v>193</v>
      </c>
      <c r="K58" s="292"/>
      <c r="L58" s="293">
        <f ca="1">SUM(L46:L57)</f>
        <v>0</v>
      </c>
      <c r="M58" s="302"/>
    </row>
    <row r="59" ht="20.25" customHeight="1" spans="1:13">
      <c r="A59" s="231"/>
      <c r="B59" s="234"/>
      <c r="C59" s="234"/>
      <c r="D59" s="234"/>
      <c r="E59" s="234"/>
      <c r="F59" s="234"/>
      <c r="G59" s="234"/>
      <c r="H59" s="234"/>
      <c r="I59" s="234"/>
      <c r="J59" s="294" t="s">
        <v>291</v>
      </c>
      <c r="K59" s="295"/>
      <c r="L59" s="296">
        <f ca="1">+L58*16%</f>
        <v>0</v>
      </c>
      <c r="M59" s="302"/>
    </row>
    <row r="60" ht="20.25" customHeight="1" spans="1:13">
      <c r="A60" s="231"/>
      <c r="B60" s="234"/>
      <c r="C60" s="234"/>
      <c r="D60" s="234"/>
      <c r="E60" s="234"/>
      <c r="F60" s="234"/>
      <c r="G60" s="234"/>
      <c r="H60" s="234"/>
      <c r="I60" s="234"/>
      <c r="J60" s="297" t="s">
        <v>68</v>
      </c>
      <c r="K60" s="298"/>
      <c r="L60" s="299">
        <f ca="1">+L58+L59</f>
        <v>0</v>
      </c>
      <c r="M60" s="302"/>
    </row>
    <row r="61" ht="9.75" customHeight="1" spans="1:13">
      <c r="A61" s="231"/>
      <c r="B61" s="234"/>
      <c r="C61" s="234"/>
      <c r="D61" s="234"/>
      <c r="E61" s="234"/>
      <c r="F61" s="234"/>
      <c r="G61" s="234"/>
      <c r="H61" s="234"/>
      <c r="I61" s="234"/>
      <c r="J61" s="234"/>
      <c r="K61" s="234"/>
      <c r="M61" s="302"/>
    </row>
    <row r="62" s="167" customFormat="1" ht="21" customHeight="1" spans="1:13">
      <c r="A62" s="235" t="s">
        <v>337</v>
      </c>
      <c r="B62" s="236"/>
      <c r="C62" s="236"/>
      <c r="D62" s="236"/>
      <c r="E62" s="236"/>
      <c r="F62" s="236"/>
      <c r="G62" s="236"/>
      <c r="H62" s="236"/>
      <c r="I62" s="236"/>
      <c r="J62" s="236"/>
      <c r="K62" s="236"/>
      <c r="L62" s="200"/>
      <c r="M62" s="302"/>
    </row>
    <row r="63" s="167" customFormat="1" ht="25.5" customHeight="1" spans="1:13">
      <c r="A63" s="237"/>
      <c r="B63" s="238"/>
      <c r="C63" s="238"/>
      <c r="D63" s="238"/>
      <c r="E63" s="238"/>
      <c r="F63" s="238"/>
      <c r="G63" s="238"/>
      <c r="H63" s="238"/>
      <c r="I63" s="238"/>
      <c r="J63" s="238"/>
      <c r="K63" s="238"/>
      <c r="L63" s="238"/>
      <c r="M63" s="302"/>
    </row>
    <row r="64" s="167" customFormat="1" ht="25.5" customHeight="1" spans="1:13">
      <c r="A64" s="237" t="s">
        <v>338</v>
      </c>
      <c r="B64" s="238"/>
      <c r="C64" s="238"/>
      <c r="D64" s="238"/>
      <c r="E64" s="238"/>
      <c r="F64" s="238"/>
      <c r="G64" s="238"/>
      <c r="H64" s="238"/>
      <c r="I64" s="238"/>
      <c r="J64" s="238"/>
      <c r="K64" s="238"/>
      <c r="L64" s="238"/>
      <c r="M64" s="302"/>
    </row>
    <row r="65" s="167" customFormat="1" ht="25.5" customHeight="1" spans="1:13">
      <c r="A65" s="238"/>
      <c r="B65" s="238"/>
      <c r="C65" s="238"/>
      <c r="D65" s="238"/>
      <c r="E65" s="238"/>
      <c r="F65" s="238"/>
      <c r="G65" s="238"/>
      <c r="H65" s="238"/>
      <c r="I65" s="238"/>
      <c r="J65" s="238"/>
      <c r="K65" s="238"/>
      <c r="L65" s="238"/>
      <c r="M65" s="302"/>
    </row>
    <row r="66" s="167" customFormat="1" ht="12" customHeight="1" spans="1:13">
      <c r="A66" s="303"/>
      <c r="B66" s="303"/>
      <c r="C66" s="304"/>
      <c r="D66" s="304"/>
      <c r="E66" s="304"/>
      <c r="F66" s="304" t="s">
        <v>339</v>
      </c>
      <c r="G66" s="304"/>
      <c r="H66" s="322"/>
      <c r="I66" s="343"/>
      <c r="J66" s="304"/>
      <c r="K66" s="304"/>
      <c r="L66" s="304"/>
      <c r="M66" s="302"/>
    </row>
    <row r="67" s="167" customFormat="1" ht="12" customHeight="1" spans="1:13">
      <c r="A67" s="303"/>
      <c r="B67" s="303"/>
      <c r="C67" s="304"/>
      <c r="D67" s="304"/>
      <c r="E67" s="304"/>
      <c r="F67" s="304"/>
      <c r="G67" s="304"/>
      <c r="H67" s="304"/>
      <c r="I67" s="304"/>
      <c r="J67" s="304"/>
      <c r="K67" s="304"/>
      <c r="L67" s="304"/>
      <c r="M67" s="302"/>
    </row>
    <row r="68" s="167" customFormat="1" ht="20.1" customHeight="1" spans="1:13">
      <c r="A68" s="303"/>
      <c r="B68" s="303"/>
      <c r="C68" s="304"/>
      <c r="D68" s="304"/>
      <c r="E68" s="304"/>
      <c r="F68" s="323"/>
      <c r="G68" s="324"/>
      <c r="H68" s="325"/>
      <c r="I68" s="324"/>
      <c r="J68" s="304"/>
      <c r="K68" s="304"/>
      <c r="L68" s="304"/>
      <c r="M68" s="302"/>
    </row>
    <row r="69" s="167" customFormat="1" ht="20.1" customHeight="1" spans="1:13">
      <c r="A69" s="184"/>
      <c r="B69" s="184"/>
      <c r="C69" s="205"/>
      <c r="D69" s="205"/>
      <c r="E69" s="205"/>
      <c r="F69" s="326"/>
      <c r="G69" s="327"/>
      <c r="H69" s="328"/>
      <c r="I69" s="327"/>
      <c r="J69" s="205"/>
      <c r="K69" s="205"/>
      <c r="L69" s="205"/>
      <c r="M69" s="302"/>
    </row>
    <row r="70" s="167" customFormat="1" ht="20.1" customHeight="1" spans="1:13">
      <c r="A70" s="184"/>
      <c r="B70" s="184"/>
      <c r="C70" s="205"/>
      <c r="D70" s="205"/>
      <c r="E70" s="205"/>
      <c r="F70" s="326"/>
      <c r="G70" s="327"/>
      <c r="H70" s="328"/>
      <c r="I70" s="327"/>
      <c r="J70" s="205"/>
      <c r="K70" s="205"/>
      <c r="L70" s="205"/>
      <c r="M70" s="302"/>
    </row>
    <row r="71" s="167" customFormat="1" ht="20.1" customHeight="1" spans="1:13">
      <c r="A71" s="184"/>
      <c r="B71" s="184"/>
      <c r="C71" s="205"/>
      <c r="D71" s="205"/>
      <c r="E71" s="205"/>
      <c r="F71" s="326"/>
      <c r="G71" s="327"/>
      <c r="H71" s="328"/>
      <c r="I71" s="327"/>
      <c r="J71" s="205"/>
      <c r="K71" s="205"/>
      <c r="L71" s="205"/>
      <c r="M71" s="302"/>
    </row>
    <row r="72" s="167" customFormat="1" ht="20.1" customHeight="1" spans="1:13">
      <c r="A72" s="184"/>
      <c r="B72" s="184"/>
      <c r="C72" s="205"/>
      <c r="D72" s="205"/>
      <c r="E72" s="205"/>
      <c r="F72" s="329"/>
      <c r="G72" s="330"/>
      <c r="H72" s="331"/>
      <c r="I72" s="330"/>
      <c r="J72" s="205"/>
      <c r="K72" s="304"/>
      <c r="L72" s="304"/>
      <c r="M72" s="302"/>
    </row>
    <row r="73" s="167" customFormat="1" ht="20.1" customHeight="1" spans="1:13">
      <c r="A73" s="184"/>
      <c r="C73" s="305" t="s">
        <v>340</v>
      </c>
      <c r="D73" s="306"/>
      <c r="E73" s="205"/>
      <c r="F73" s="332"/>
      <c r="G73" s="333"/>
      <c r="H73" s="334"/>
      <c r="I73" s="333"/>
      <c r="J73" s="304"/>
      <c r="K73" s="344"/>
      <c r="L73" s="345" t="s">
        <v>341</v>
      </c>
      <c r="M73" s="302"/>
    </row>
    <row r="74" s="167" customFormat="1" ht="20.1" customHeight="1" spans="1:13">
      <c r="A74" s="303"/>
      <c r="C74" s="305"/>
      <c r="D74" s="306"/>
      <c r="E74" s="304"/>
      <c r="F74" s="335"/>
      <c r="G74" s="336"/>
      <c r="H74" s="337"/>
      <c r="I74" s="336"/>
      <c r="J74" s="304"/>
      <c r="K74" s="306"/>
      <c r="L74" s="345"/>
      <c r="M74" s="302"/>
    </row>
    <row r="75" s="167" customFormat="1" ht="20.1" customHeight="1" spans="1:13">
      <c r="A75" s="307"/>
      <c r="B75" s="307"/>
      <c r="C75" s="304"/>
      <c r="D75" s="304"/>
      <c r="E75" s="304"/>
      <c r="F75" s="335"/>
      <c r="G75" s="336"/>
      <c r="H75" s="337"/>
      <c r="I75" s="336"/>
      <c r="J75" s="304"/>
      <c r="K75" s="304"/>
      <c r="L75" s="304"/>
      <c r="M75" s="302"/>
    </row>
    <row r="76" s="167" customFormat="1" ht="20.1" customHeight="1" spans="1:13">
      <c r="A76" s="303"/>
      <c r="B76" s="303"/>
      <c r="C76" s="304"/>
      <c r="D76" s="304"/>
      <c r="E76" s="304"/>
      <c r="F76" s="335"/>
      <c r="G76" s="336"/>
      <c r="H76" s="337"/>
      <c r="I76" s="336"/>
      <c r="J76" s="304"/>
      <c r="K76" s="304"/>
      <c r="L76" s="304"/>
      <c r="M76" s="302"/>
    </row>
    <row r="77" s="167" customFormat="1" ht="20.1" customHeight="1" spans="1:13">
      <c r="A77" s="303"/>
      <c r="B77" s="303"/>
      <c r="C77" s="304"/>
      <c r="D77" s="304"/>
      <c r="E77" s="304"/>
      <c r="F77" s="338"/>
      <c r="G77" s="339"/>
      <c r="H77" s="340"/>
      <c r="I77" s="339"/>
      <c r="J77" s="304"/>
      <c r="K77" s="304"/>
      <c r="L77" s="304"/>
      <c r="M77" s="302"/>
    </row>
    <row r="78" s="167" customFormat="1" ht="20.1" customHeight="1" spans="1:13">
      <c r="A78" s="303"/>
      <c r="B78" s="303"/>
      <c r="C78" s="304"/>
      <c r="D78" s="304"/>
      <c r="E78" s="304"/>
      <c r="F78" s="304"/>
      <c r="G78" s="304" t="s">
        <v>342</v>
      </c>
      <c r="H78" s="304"/>
      <c r="I78" s="304"/>
      <c r="J78" s="304"/>
      <c r="K78" s="304"/>
      <c r="L78" s="304"/>
      <c r="M78" s="302"/>
    </row>
    <row r="79" s="167" customFormat="1" ht="12" customHeight="1" spans="1:13">
      <c r="A79" s="303"/>
      <c r="B79" s="303"/>
      <c r="C79" s="304"/>
      <c r="D79" s="304"/>
      <c r="E79" s="304"/>
      <c r="F79" s="304"/>
      <c r="G79" s="304"/>
      <c r="H79" s="304"/>
      <c r="I79" s="304"/>
      <c r="J79" s="304"/>
      <c r="K79" s="304"/>
      <c r="L79" s="304"/>
      <c r="M79" s="302"/>
    </row>
    <row r="80" s="167" customFormat="1" ht="24" customHeight="1" spans="1:13">
      <c r="A80" s="303"/>
      <c r="B80" s="303"/>
      <c r="C80" s="304"/>
      <c r="D80" s="304"/>
      <c r="E80" s="304"/>
      <c r="F80" s="304" t="s">
        <v>343</v>
      </c>
      <c r="G80" s="341"/>
      <c r="H80" s="342"/>
      <c r="I80" s="343"/>
      <c r="J80" s="304"/>
      <c r="K80" s="304"/>
      <c r="L80" s="304"/>
      <c r="M80" s="302"/>
    </row>
    <row r="81" s="167" customFormat="1" ht="15" customHeight="1" spans="1:13">
      <c r="A81" s="184"/>
      <c r="B81" s="184"/>
      <c r="C81" s="184"/>
      <c r="D81" s="184"/>
      <c r="E81" s="184"/>
      <c r="F81" s="184"/>
      <c r="G81" s="184"/>
      <c r="H81" s="184"/>
      <c r="I81" s="184"/>
      <c r="J81" s="184"/>
      <c r="K81" s="184"/>
      <c r="L81" s="184"/>
      <c r="M81" s="302"/>
    </row>
    <row r="82" s="167" customFormat="1" ht="15.2" spans="1:13">
      <c r="A82" s="235" t="s">
        <v>293</v>
      </c>
      <c r="B82" s="236"/>
      <c r="C82" s="236"/>
      <c r="D82" s="236"/>
      <c r="E82" s="236"/>
      <c r="F82" s="236"/>
      <c r="G82" s="236"/>
      <c r="H82" s="236"/>
      <c r="I82" s="236"/>
      <c r="J82" s="236"/>
      <c r="K82" s="236"/>
      <c r="L82" s="200"/>
      <c r="M82" s="302"/>
    </row>
    <row r="83" s="168" customFormat="1" ht="30" customHeight="1" spans="1:13">
      <c r="A83" s="308" t="s">
        <v>460</v>
      </c>
      <c r="B83" s="309"/>
      <c r="C83" s="309"/>
      <c r="D83" s="309"/>
      <c r="E83" s="309"/>
      <c r="F83" s="309"/>
      <c r="G83" s="309"/>
      <c r="H83" s="309"/>
      <c r="I83" s="309"/>
      <c r="J83" s="309"/>
      <c r="K83" s="309"/>
      <c r="L83" s="346"/>
      <c r="M83" s="302"/>
    </row>
    <row r="84" s="168" customFormat="1" ht="30" customHeight="1" spans="1:13">
      <c r="A84" s="308" t="s">
        <v>461</v>
      </c>
      <c r="B84" s="309"/>
      <c r="C84" s="309"/>
      <c r="D84" s="309"/>
      <c r="E84" s="309"/>
      <c r="F84" s="309"/>
      <c r="G84" s="309"/>
      <c r="H84" s="309"/>
      <c r="I84" s="309"/>
      <c r="J84" s="309"/>
      <c r="K84" s="309"/>
      <c r="L84" s="346"/>
      <c r="M84" s="302"/>
    </row>
    <row r="85" s="168" customFormat="1" ht="30" customHeight="1" spans="1:13">
      <c r="A85" s="310" t="s">
        <v>462</v>
      </c>
      <c r="B85" s="311"/>
      <c r="C85" s="311"/>
      <c r="D85" s="311"/>
      <c r="E85" s="311"/>
      <c r="F85" s="311"/>
      <c r="G85" s="311"/>
      <c r="H85" s="311"/>
      <c r="I85" s="311"/>
      <c r="J85" s="311"/>
      <c r="K85" s="311"/>
      <c r="L85" s="347"/>
      <c r="M85" s="302"/>
    </row>
    <row r="86" s="168" customFormat="1" ht="11.25" customHeight="1" spans="1:13">
      <c r="A86" s="308" t="s">
        <v>463</v>
      </c>
      <c r="B86" s="309"/>
      <c r="C86" s="309"/>
      <c r="D86" s="309"/>
      <c r="E86" s="309"/>
      <c r="F86" s="309"/>
      <c r="G86" s="309"/>
      <c r="H86" s="309"/>
      <c r="I86" s="309"/>
      <c r="J86" s="309"/>
      <c r="K86" s="309"/>
      <c r="L86" s="346"/>
      <c r="M86" s="302"/>
    </row>
    <row r="87" s="168" customFormat="1" ht="12.75" customHeight="1" spans="1:13">
      <c r="A87" s="308" t="s">
        <v>464</v>
      </c>
      <c r="B87" s="309"/>
      <c r="C87" s="309"/>
      <c r="D87" s="309"/>
      <c r="E87" s="309"/>
      <c r="F87" s="309"/>
      <c r="G87" s="309"/>
      <c r="H87" s="309"/>
      <c r="I87" s="309"/>
      <c r="J87" s="309"/>
      <c r="K87" s="309"/>
      <c r="L87" s="346"/>
      <c r="M87" s="302"/>
    </row>
    <row r="88" s="168" customFormat="1" ht="12" customHeight="1" spans="1:13">
      <c r="A88" s="308" t="s">
        <v>465</v>
      </c>
      <c r="B88" s="309"/>
      <c r="C88" s="309"/>
      <c r="D88" s="309"/>
      <c r="E88" s="309"/>
      <c r="F88" s="309"/>
      <c r="G88" s="309"/>
      <c r="H88" s="309"/>
      <c r="I88" s="309"/>
      <c r="J88" s="309"/>
      <c r="K88" s="309"/>
      <c r="L88" s="346"/>
      <c r="M88" s="302"/>
    </row>
    <row r="89" s="168" customFormat="1" ht="12" customHeight="1" spans="1:13">
      <c r="A89" s="308" t="s">
        <v>466</v>
      </c>
      <c r="B89" s="309"/>
      <c r="C89" s="309"/>
      <c r="D89" s="309"/>
      <c r="E89" s="309"/>
      <c r="F89" s="309"/>
      <c r="G89" s="309"/>
      <c r="H89" s="309"/>
      <c r="I89" s="309"/>
      <c r="J89" s="309"/>
      <c r="K89" s="309"/>
      <c r="L89" s="346"/>
      <c r="M89" s="302"/>
    </row>
    <row r="90" s="168" customFormat="1" ht="22.5" customHeight="1" spans="1:13">
      <c r="A90" s="308" t="s">
        <v>467</v>
      </c>
      <c r="B90" s="309"/>
      <c r="C90" s="309"/>
      <c r="D90" s="309"/>
      <c r="E90" s="309"/>
      <c r="F90" s="309"/>
      <c r="G90" s="309"/>
      <c r="H90" s="309"/>
      <c r="I90" s="309"/>
      <c r="J90" s="309"/>
      <c r="K90" s="309"/>
      <c r="L90" s="346"/>
      <c r="M90" s="302"/>
    </row>
    <row r="91" s="168" customFormat="1" ht="12" customHeight="1" spans="1:13">
      <c r="A91" s="310" t="s">
        <v>468</v>
      </c>
      <c r="B91" s="311"/>
      <c r="C91" s="311"/>
      <c r="D91" s="311"/>
      <c r="E91" s="311"/>
      <c r="F91" s="311"/>
      <c r="G91" s="311"/>
      <c r="H91" s="311"/>
      <c r="I91" s="311"/>
      <c r="J91" s="311"/>
      <c r="K91" s="311"/>
      <c r="L91" s="347"/>
      <c r="M91" s="302"/>
    </row>
    <row r="92" s="168" customFormat="1" ht="24" customHeight="1" spans="1:13">
      <c r="A92" s="310" t="s">
        <v>469</v>
      </c>
      <c r="B92" s="311"/>
      <c r="C92" s="311"/>
      <c r="D92" s="311"/>
      <c r="E92" s="311"/>
      <c r="F92" s="311"/>
      <c r="G92" s="311"/>
      <c r="H92" s="311"/>
      <c r="I92" s="311"/>
      <c r="J92" s="311"/>
      <c r="K92" s="311"/>
      <c r="L92" s="347"/>
      <c r="M92" s="302"/>
    </row>
    <row r="93" s="168" customFormat="1" ht="15.95" customHeight="1" spans="1:13">
      <c r="A93" s="310" t="s">
        <v>470</v>
      </c>
      <c r="B93" s="311"/>
      <c r="C93" s="311"/>
      <c r="D93" s="311"/>
      <c r="E93" s="311"/>
      <c r="F93" s="311"/>
      <c r="G93" s="311"/>
      <c r="H93" s="311"/>
      <c r="I93" s="311"/>
      <c r="J93" s="311"/>
      <c r="K93" s="311"/>
      <c r="L93" s="347"/>
      <c r="M93" s="302"/>
    </row>
    <row r="94" s="168" customFormat="1" ht="15.95" customHeight="1" spans="1:13">
      <c r="A94" s="310" t="s">
        <v>471</v>
      </c>
      <c r="B94" s="311"/>
      <c r="C94" s="311"/>
      <c r="D94" s="311"/>
      <c r="E94" s="311"/>
      <c r="F94" s="311"/>
      <c r="G94" s="311"/>
      <c r="H94" s="311"/>
      <c r="I94" s="311"/>
      <c r="J94" s="311"/>
      <c r="K94" s="311"/>
      <c r="L94" s="347"/>
      <c r="M94" s="302"/>
    </row>
    <row r="95" s="168" customFormat="1" ht="30" customHeight="1" spans="1:13">
      <c r="A95" s="308" t="s">
        <v>472</v>
      </c>
      <c r="B95" s="309"/>
      <c r="C95" s="309"/>
      <c r="D95" s="309"/>
      <c r="E95" s="309"/>
      <c r="F95" s="309"/>
      <c r="G95" s="309"/>
      <c r="H95" s="309"/>
      <c r="I95" s="309"/>
      <c r="J95" s="309"/>
      <c r="K95" s="309"/>
      <c r="L95" s="346"/>
      <c r="M95" s="302"/>
    </row>
    <row r="96" s="168" customFormat="1" ht="30" customHeight="1" spans="1:13">
      <c r="A96" s="308" t="s">
        <v>473</v>
      </c>
      <c r="B96" s="309"/>
      <c r="C96" s="309"/>
      <c r="D96" s="309"/>
      <c r="E96" s="309"/>
      <c r="F96" s="309"/>
      <c r="G96" s="309"/>
      <c r="H96" s="309"/>
      <c r="I96" s="309"/>
      <c r="J96" s="309"/>
      <c r="K96" s="309"/>
      <c r="L96" s="346"/>
      <c r="M96" s="302"/>
    </row>
    <row r="97" s="168" customFormat="1" ht="15" customHeight="1" spans="1:13">
      <c r="A97" s="308" t="s">
        <v>474</v>
      </c>
      <c r="B97" s="309"/>
      <c r="C97" s="309"/>
      <c r="D97" s="309"/>
      <c r="E97" s="309"/>
      <c r="F97" s="309"/>
      <c r="G97" s="309"/>
      <c r="H97" s="309"/>
      <c r="I97" s="309"/>
      <c r="J97" s="309"/>
      <c r="K97" s="309"/>
      <c r="L97" s="346"/>
      <c r="M97" s="302"/>
    </row>
    <row r="98" s="168" customFormat="1" ht="15" customHeight="1" spans="1:13">
      <c r="A98" s="310" t="s">
        <v>475</v>
      </c>
      <c r="B98" s="311"/>
      <c r="C98" s="311"/>
      <c r="D98" s="311"/>
      <c r="E98" s="311"/>
      <c r="F98" s="311"/>
      <c r="G98" s="311"/>
      <c r="H98" s="311"/>
      <c r="I98" s="311"/>
      <c r="J98" s="311"/>
      <c r="K98" s="311"/>
      <c r="L98" s="347"/>
      <c r="M98" s="302"/>
    </row>
    <row r="99" s="168" customFormat="1" ht="15" customHeight="1" spans="1:13">
      <c r="A99" s="310" t="s">
        <v>476</v>
      </c>
      <c r="B99" s="311"/>
      <c r="C99" s="311"/>
      <c r="D99" s="311"/>
      <c r="E99" s="311"/>
      <c r="F99" s="311"/>
      <c r="G99" s="311"/>
      <c r="H99" s="311"/>
      <c r="I99" s="311"/>
      <c r="J99" s="311"/>
      <c r="K99" s="311"/>
      <c r="L99" s="347"/>
      <c r="M99" s="302"/>
    </row>
    <row r="100" s="168" customFormat="1" ht="15" customHeight="1" spans="1:13">
      <c r="A100" s="310" t="s">
        <v>477</v>
      </c>
      <c r="B100" s="311"/>
      <c r="C100" s="311"/>
      <c r="D100" s="311"/>
      <c r="E100" s="311"/>
      <c r="F100" s="311"/>
      <c r="G100" s="311"/>
      <c r="H100" s="311"/>
      <c r="I100" s="311"/>
      <c r="J100" s="311"/>
      <c r="K100" s="311"/>
      <c r="L100" s="347"/>
      <c r="M100" s="302"/>
    </row>
    <row r="101" ht="15" customHeight="1" spans="1:13">
      <c r="A101" s="312" t="s">
        <v>242</v>
      </c>
      <c r="B101" s="313"/>
      <c r="C101" s="313"/>
      <c r="D101" s="313"/>
      <c r="E101" s="313"/>
      <c r="F101" s="313"/>
      <c r="G101" s="313"/>
      <c r="H101" s="313"/>
      <c r="I101" s="313"/>
      <c r="J101" s="313"/>
      <c r="K101" s="313"/>
      <c r="L101" s="348"/>
      <c r="M101" s="302"/>
    </row>
    <row r="102" ht="15" customHeight="1" spans="1:13">
      <c r="A102" s="314"/>
      <c r="B102" s="315"/>
      <c r="C102" s="315"/>
      <c r="D102" s="315"/>
      <c r="E102" s="315"/>
      <c r="F102" s="315"/>
      <c r="G102" s="315"/>
      <c r="H102" s="315"/>
      <c r="I102" s="315"/>
      <c r="J102" s="315"/>
      <c r="K102" s="315"/>
      <c r="L102" s="349"/>
      <c r="M102" s="302"/>
    </row>
    <row r="103" ht="15" customHeight="1" spans="1:13">
      <c r="A103" s="316" t="s">
        <v>224</v>
      </c>
      <c r="B103" s="317"/>
      <c r="C103" s="317"/>
      <c r="D103" s="317"/>
      <c r="E103" s="317"/>
      <c r="F103" s="317"/>
      <c r="G103" s="317"/>
      <c r="H103" s="317"/>
      <c r="I103" s="317"/>
      <c r="J103" s="317"/>
      <c r="K103" s="317"/>
      <c r="L103" s="317"/>
      <c r="M103" s="302"/>
    </row>
    <row r="104" ht="21.75" customHeight="1" spans="1:13">
      <c r="A104" s="318" t="s">
        <v>225</v>
      </c>
      <c r="B104" s="319"/>
      <c r="C104" s="319"/>
      <c r="D104" s="319"/>
      <c r="E104" s="319"/>
      <c r="F104" s="319"/>
      <c r="G104" s="319"/>
      <c r="H104" s="319"/>
      <c r="I104" s="319"/>
      <c r="J104" s="319"/>
      <c r="K104" s="319"/>
      <c r="L104" s="350"/>
      <c r="M104" s="302"/>
    </row>
    <row r="105" ht="18.35" spans="1:13">
      <c r="A105" s="320" t="s">
        <v>226</v>
      </c>
      <c r="B105" s="321"/>
      <c r="C105" s="321"/>
      <c r="D105" s="321"/>
      <c r="E105" s="321"/>
      <c r="F105" s="321"/>
      <c r="G105" s="321"/>
      <c r="H105" s="321"/>
      <c r="I105" s="321"/>
      <c r="J105" s="321"/>
      <c r="K105" s="321"/>
      <c r="L105" s="321"/>
      <c r="M105" s="352"/>
    </row>
    <row r="106" ht="20.4" spans="11:11">
      <c r="K106" s="351"/>
    </row>
  </sheetData>
  <sheetProtection algorithmName="SHA-512" hashValue="KXgnjYKcDWxkMP/r5zAGHVxkfTL59kPdQoufTqR92rnU6u9lBN5aztzb4E4Y9nuh4GsWRjH37qDTVOMAUKhohw==" saltValue="TLC7MsbqQbHS34FvUi3j+A==" spinCount="100000" sheet="1" objects="1" scenarios="1"/>
  <mergeCells count="94">
    <mergeCell ref="E3:J3"/>
    <mergeCell ref="E4:J4"/>
    <mergeCell ref="A5:M5"/>
    <mergeCell ref="H6:I6"/>
    <mergeCell ref="J6:L6"/>
    <mergeCell ref="A7:L7"/>
    <mergeCell ref="D8:H8"/>
    <mergeCell ref="K8:L8"/>
    <mergeCell ref="D9:H9"/>
    <mergeCell ref="D10:H10"/>
    <mergeCell ref="D11:H11"/>
    <mergeCell ref="J11:L11"/>
    <mergeCell ref="D12:H12"/>
    <mergeCell ref="J12:L12"/>
    <mergeCell ref="D13:H13"/>
    <mergeCell ref="J13:L13"/>
    <mergeCell ref="D14:H14"/>
    <mergeCell ref="J14:L14"/>
    <mergeCell ref="D15:H15"/>
    <mergeCell ref="J15:L15"/>
    <mergeCell ref="A17:L17"/>
    <mergeCell ref="A20:L20"/>
    <mergeCell ref="B21:F21"/>
    <mergeCell ref="H21:L21"/>
    <mergeCell ref="K22:L22"/>
    <mergeCell ref="B23:F23"/>
    <mergeCell ref="A25:L25"/>
    <mergeCell ref="A26:L26"/>
    <mergeCell ref="B30:C30"/>
    <mergeCell ref="H30:L30"/>
    <mergeCell ref="I32:L32"/>
    <mergeCell ref="I33:L33"/>
    <mergeCell ref="I36:L36"/>
    <mergeCell ref="I37:L37"/>
    <mergeCell ref="A39:L39"/>
    <mergeCell ref="B44:K44"/>
    <mergeCell ref="B45:I45"/>
    <mergeCell ref="B46:I46"/>
    <mergeCell ref="B47:I47"/>
    <mergeCell ref="B48:I48"/>
    <mergeCell ref="B49:I49"/>
    <mergeCell ref="B50:I50"/>
    <mergeCell ref="B51:K51"/>
    <mergeCell ref="B52:I52"/>
    <mergeCell ref="B53:I53"/>
    <mergeCell ref="B54:I54"/>
    <mergeCell ref="B55:I55"/>
    <mergeCell ref="B56:I56"/>
    <mergeCell ref="A58:H58"/>
    <mergeCell ref="J58:K58"/>
    <mergeCell ref="J59:K59"/>
    <mergeCell ref="J60:K60"/>
    <mergeCell ref="A62:K62"/>
    <mergeCell ref="A63:L63"/>
    <mergeCell ref="A64:L64"/>
    <mergeCell ref="F66:G66"/>
    <mergeCell ref="H66:I66"/>
    <mergeCell ref="G78:H78"/>
    <mergeCell ref="F80:G80"/>
    <mergeCell ref="H80:I80"/>
    <mergeCell ref="A82:K82"/>
    <mergeCell ref="A83:L83"/>
    <mergeCell ref="A84:L84"/>
    <mergeCell ref="A85:L85"/>
    <mergeCell ref="A86:L86"/>
    <mergeCell ref="A87:L87"/>
    <mergeCell ref="A88:L88"/>
    <mergeCell ref="A89:L89"/>
    <mergeCell ref="A90:L90"/>
    <mergeCell ref="A91:L91"/>
    <mergeCell ref="A92:L92"/>
    <mergeCell ref="A93:L93"/>
    <mergeCell ref="A94:L94"/>
    <mergeCell ref="A95:L95"/>
    <mergeCell ref="A96:L96"/>
    <mergeCell ref="A97:L97"/>
    <mergeCell ref="A98:L98"/>
    <mergeCell ref="A99:L99"/>
    <mergeCell ref="A100:L100"/>
    <mergeCell ref="A101:L101"/>
    <mergeCell ref="A102:L102"/>
    <mergeCell ref="A103:L103"/>
    <mergeCell ref="A104:L104"/>
    <mergeCell ref="A105:L105"/>
    <mergeCell ref="C73:C74"/>
    <mergeCell ref="D73:D74"/>
    <mergeCell ref="G28:G29"/>
    <mergeCell ref="K73:K74"/>
    <mergeCell ref="L73:L74"/>
    <mergeCell ref="M6:M105"/>
    <mergeCell ref="K2:M3"/>
    <mergeCell ref="K9:L10"/>
    <mergeCell ref="H28:L29"/>
    <mergeCell ref="A40:L42"/>
  </mergeCells>
  <hyperlinks>
    <hyperlink ref="A104" r:id="rId2" display="adicionales-CCB@ocesa.mx"/>
  </hyperlinks>
  <printOptions horizontalCentered="1"/>
  <pageMargins left="0.236220472440945" right="0.236220472440945" top="0.748031496062992" bottom="0.94488188976378" header="0.31496062992126" footer="0.31496062992126"/>
  <pageSetup paperSize="1" scale="75" fitToHeight="5"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N70"/>
  <sheetViews>
    <sheetView showGridLines="0" workbookViewId="0">
      <selection activeCell="K6" sqref="K6:M6"/>
    </sheetView>
  </sheetViews>
  <sheetFormatPr defaultColWidth="11" defaultRowHeight="13.6"/>
  <cols>
    <col min="1" max="4" width="9.28571428571429" style="4" customWidth="1"/>
    <col min="5" max="5" width="11" style="4" customWidth="1"/>
    <col min="6" max="12" width="11.4285714285714" style="4" customWidth="1"/>
    <col min="13" max="13" width="14.2857142857143" style="4" customWidth="1"/>
    <col min="14" max="14" width="7.71428571428571" style="4" customWidth="1"/>
    <col min="15" max="16384" width="11.4285714285714" style="4"/>
  </cols>
  <sheetData>
    <row r="1" s="1" customFormat="1" ht="57.95" customHeight="1" spans="1:14">
      <c r="A1" s="5"/>
      <c r="B1" s="5"/>
      <c r="C1" s="5"/>
      <c r="D1" s="5"/>
      <c r="E1" s="79"/>
      <c r="F1" s="79"/>
      <c r="G1" s="79"/>
      <c r="H1" s="79"/>
      <c r="I1" s="79"/>
      <c r="J1" s="79"/>
      <c r="K1" s="79"/>
      <c r="L1" s="79"/>
      <c r="M1" s="79"/>
      <c r="N1" s="79"/>
    </row>
    <row r="2" s="1" customFormat="1" ht="15" customHeight="1" spans="1:14">
      <c r="A2" s="4"/>
      <c r="B2" s="4"/>
      <c r="C2" s="4"/>
      <c r="D2" s="4"/>
      <c r="E2" s="4"/>
      <c r="F2" s="80"/>
      <c r="G2" s="81"/>
      <c r="H2" s="81"/>
      <c r="I2" s="81"/>
      <c r="J2" s="81"/>
      <c r="K2" s="81"/>
      <c r="L2" s="105"/>
      <c r="M2" s="105"/>
      <c r="N2" s="105"/>
    </row>
    <row r="3" s="1" customFormat="1" ht="15" customHeight="1" spans="1:14">
      <c r="A3" s="4"/>
      <c r="B3" s="4"/>
      <c r="C3" s="4"/>
      <c r="D3" s="4"/>
      <c r="E3" s="82"/>
      <c r="F3" s="83" t="s">
        <v>478</v>
      </c>
      <c r="G3" s="83"/>
      <c r="H3" s="83"/>
      <c r="I3" s="83"/>
      <c r="J3" s="83"/>
      <c r="K3" s="83"/>
      <c r="L3" s="105"/>
      <c r="M3" s="105"/>
      <c r="N3" s="105"/>
    </row>
    <row r="4" s="1" customFormat="1" ht="30" customHeight="1" spans="1:14">
      <c r="A4" s="4"/>
      <c r="B4" s="4"/>
      <c r="C4" s="4"/>
      <c r="D4" s="4"/>
      <c r="E4" s="4"/>
      <c r="F4" s="84" t="s">
        <v>16</v>
      </c>
      <c r="G4" s="84"/>
      <c r="H4" s="84"/>
      <c r="I4" s="84"/>
      <c r="J4" s="84"/>
      <c r="K4" s="84"/>
      <c r="L4" s="80"/>
      <c r="M4" s="137"/>
      <c r="N4" s="4"/>
    </row>
    <row r="5" s="1" customFormat="1" ht="36.75" customHeight="1" spans="1:14">
      <c r="A5" s="6" t="s">
        <v>17</v>
      </c>
      <c r="B5" s="7"/>
      <c r="C5" s="7"/>
      <c r="D5" s="7"/>
      <c r="E5" s="7"/>
      <c r="F5" s="7"/>
      <c r="G5" s="7"/>
      <c r="H5" s="7"/>
      <c r="I5" s="7"/>
      <c r="J5" s="7"/>
      <c r="K5" s="7"/>
      <c r="L5" s="7"/>
      <c r="M5" s="7"/>
      <c r="N5" s="138"/>
    </row>
    <row r="6" s="1" customFormat="1" ht="12.75" customHeight="1" spans="1:14">
      <c r="A6" s="8" t="s">
        <v>18</v>
      </c>
      <c r="B6" s="9" t="str">
        <f>+'DATOS MAESTROS'!B3</f>
        <v>GLASSTECH MEXICO 2025</v>
      </c>
      <c r="C6" s="10"/>
      <c r="D6" s="10"/>
      <c r="E6" s="10"/>
      <c r="F6" s="10"/>
      <c r="G6" s="10"/>
      <c r="H6" s="85"/>
      <c r="I6" s="9" t="s">
        <v>19</v>
      </c>
      <c r="J6" s="85"/>
      <c r="K6" s="106" t="str">
        <f>+'DATOS MAESTROS'!B4</f>
        <v>16 al 18 de julio 2025</v>
      </c>
      <c r="L6" s="107"/>
      <c r="M6" s="107"/>
      <c r="N6" s="139" t="s">
        <v>385</v>
      </c>
    </row>
    <row r="7" s="1" customFormat="1" ht="17.55" spans="1:14">
      <c r="A7" s="11" t="s">
        <v>21</v>
      </c>
      <c r="B7" s="12"/>
      <c r="C7" s="12"/>
      <c r="D7" s="12"/>
      <c r="E7" s="12"/>
      <c r="F7" s="12"/>
      <c r="G7" s="12"/>
      <c r="H7" s="12"/>
      <c r="I7" s="12"/>
      <c r="J7" s="12"/>
      <c r="K7" s="12"/>
      <c r="L7" s="12"/>
      <c r="M7" s="12"/>
      <c r="N7" s="140"/>
    </row>
    <row r="8" s="1" customFormat="1" ht="15.95" spans="1:14">
      <c r="A8" s="13" t="s">
        <v>22</v>
      </c>
      <c r="B8" s="14"/>
      <c r="C8" s="15"/>
      <c r="D8" s="15"/>
      <c r="E8" s="86"/>
      <c r="F8" s="86"/>
      <c r="G8" s="86"/>
      <c r="H8" s="86"/>
      <c r="I8" s="86"/>
      <c r="J8" s="26"/>
      <c r="K8" s="26"/>
      <c r="L8" s="108" t="s">
        <v>23</v>
      </c>
      <c r="M8" s="141"/>
      <c r="N8" s="140"/>
    </row>
    <row r="9" s="1" customFormat="1" ht="15.2" spans="1:14">
      <c r="A9" s="16" t="s">
        <v>24</v>
      </c>
      <c r="B9" s="17"/>
      <c r="C9" s="18"/>
      <c r="D9" s="18"/>
      <c r="E9" s="87"/>
      <c r="F9" s="87"/>
      <c r="G9" s="87"/>
      <c r="H9" s="87"/>
      <c r="I9" s="87"/>
      <c r="J9" s="26"/>
      <c r="K9" s="26"/>
      <c r="L9" s="109"/>
      <c r="M9" s="142"/>
      <c r="N9" s="140"/>
    </row>
    <row r="10" s="1" customFormat="1" ht="15.95" spans="1:14">
      <c r="A10" s="16" t="s">
        <v>25</v>
      </c>
      <c r="B10" s="17"/>
      <c r="C10" s="18"/>
      <c r="D10" s="18"/>
      <c r="E10" s="87"/>
      <c r="F10" s="87"/>
      <c r="G10" s="87"/>
      <c r="H10" s="87"/>
      <c r="I10" s="87"/>
      <c r="J10" s="26"/>
      <c r="K10" s="26"/>
      <c r="L10" s="110"/>
      <c r="M10" s="143"/>
      <c r="N10" s="140"/>
    </row>
    <row r="11" s="1" customFormat="1" ht="15.2" spans="1:14">
      <c r="A11" s="16" t="s">
        <v>26</v>
      </c>
      <c r="B11" s="17"/>
      <c r="C11" s="18"/>
      <c r="D11" s="18"/>
      <c r="E11" s="87"/>
      <c r="F11" s="87"/>
      <c r="G11" s="87"/>
      <c r="H11" s="87"/>
      <c r="I11" s="87"/>
      <c r="J11" s="111" t="s">
        <v>27</v>
      </c>
      <c r="K11" s="112"/>
      <c r="L11" s="112"/>
      <c r="M11" s="112"/>
      <c r="N11" s="140"/>
    </row>
    <row r="12" s="1" customFormat="1" ht="15.2" spans="1:14">
      <c r="A12" s="16" t="s">
        <v>28</v>
      </c>
      <c r="B12" s="17"/>
      <c r="C12" s="18"/>
      <c r="D12" s="18"/>
      <c r="E12" s="87"/>
      <c r="F12" s="87"/>
      <c r="G12" s="87"/>
      <c r="H12" s="87"/>
      <c r="I12" s="87"/>
      <c r="J12" s="111" t="s">
        <v>29</v>
      </c>
      <c r="K12" s="112"/>
      <c r="L12" s="112"/>
      <c r="M12" s="112"/>
      <c r="N12" s="140"/>
    </row>
    <row r="13" s="1" customFormat="1" ht="15.2" spans="1:14">
      <c r="A13" s="16" t="s">
        <v>30</v>
      </c>
      <c r="B13" s="17"/>
      <c r="C13" s="18"/>
      <c r="D13" s="18"/>
      <c r="E13" s="87"/>
      <c r="F13" s="87"/>
      <c r="G13" s="87"/>
      <c r="H13" s="87"/>
      <c r="I13" s="87"/>
      <c r="J13" s="111" t="s">
        <v>31</v>
      </c>
      <c r="K13" s="112"/>
      <c r="L13" s="112"/>
      <c r="M13" s="112"/>
      <c r="N13" s="140"/>
    </row>
    <row r="14" s="1" customFormat="1" ht="15.2" spans="1:14">
      <c r="A14" s="16" t="s">
        <v>32</v>
      </c>
      <c r="B14" s="17"/>
      <c r="C14" s="18"/>
      <c r="D14" s="18"/>
      <c r="E14" s="87"/>
      <c r="F14" s="87"/>
      <c r="G14" s="87"/>
      <c r="H14" s="87"/>
      <c r="I14" s="87"/>
      <c r="J14" s="111" t="s">
        <v>33</v>
      </c>
      <c r="K14" s="112"/>
      <c r="L14" s="112"/>
      <c r="M14" s="112"/>
      <c r="N14" s="140"/>
    </row>
    <row r="15" s="1" customFormat="1" ht="12" customHeight="1" spans="1:14">
      <c r="A15" s="16" t="s">
        <v>34</v>
      </c>
      <c r="B15" s="17"/>
      <c r="C15" s="18"/>
      <c r="D15" s="18"/>
      <c r="E15" s="87"/>
      <c r="F15" s="87"/>
      <c r="G15" s="87"/>
      <c r="H15" s="87"/>
      <c r="I15" s="87"/>
      <c r="J15" s="113" t="s">
        <v>35</v>
      </c>
      <c r="K15" s="112"/>
      <c r="L15" s="112"/>
      <c r="M15" s="112"/>
      <c r="N15" s="140"/>
    </row>
    <row r="16" s="1" customFormat="1" ht="15.2" spans="1:14">
      <c r="A16" s="18"/>
      <c r="B16" s="18"/>
      <c r="C16" s="18"/>
      <c r="D16" s="18"/>
      <c r="E16" s="26"/>
      <c r="F16" s="26"/>
      <c r="G16" s="26"/>
      <c r="H16" s="26"/>
      <c r="I16" s="26"/>
      <c r="J16" s="18"/>
      <c r="K16" s="18"/>
      <c r="L16" s="18"/>
      <c r="M16" s="26"/>
      <c r="N16" s="140"/>
    </row>
    <row r="17" s="1" customFormat="1" ht="15" customHeight="1" spans="1:14">
      <c r="A17" s="19" t="s">
        <v>36</v>
      </c>
      <c r="B17" s="20"/>
      <c r="C17" s="20"/>
      <c r="D17" s="20"/>
      <c r="E17" s="20"/>
      <c r="F17" s="20"/>
      <c r="G17" s="20"/>
      <c r="H17" s="20"/>
      <c r="I17" s="20"/>
      <c r="J17" s="20"/>
      <c r="K17" s="20"/>
      <c r="L17" s="20"/>
      <c r="M17" s="20"/>
      <c r="N17" s="140"/>
    </row>
    <row r="18" s="1" customFormat="1" ht="15" customHeight="1" spans="1:14">
      <c r="A18" s="21" t="s">
        <v>264</v>
      </c>
      <c r="B18" s="22"/>
      <c r="C18" s="22"/>
      <c r="D18" s="22"/>
      <c r="E18" s="22"/>
      <c r="F18" s="22"/>
      <c r="G18" s="22"/>
      <c r="H18" s="22"/>
      <c r="I18" s="22"/>
      <c r="J18" s="22"/>
      <c r="K18" s="22"/>
      <c r="L18" s="22"/>
      <c r="M18" s="144">
        <f>+'DATOS MAESTROS'!B5</f>
        <v>45832</v>
      </c>
      <c r="N18" s="140"/>
    </row>
    <row r="19" s="1" customFormat="1" ht="12.75" customHeight="1" spans="1:14">
      <c r="A19" s="23" t="s">
        <v>38</v>
      </c>
      <c r="B19" s="24"/>
      <c r="C19" s="25" t="s">
        <v>39</v>
      </c>
      <c r="D19" s="25"/>
      <c r="E19" s="25"/>
      <c r="F19" s="25"/>
      <c r="G19" s="25"/>
      <c r="H19" s="88" t="s">
        <v>49</v>
      </c>
      <c r="I19" s="25" t="s">
        <v>50</v>
      </c>
      <c r="J19" s="25"/>
      <c r="K19" s="25"/>
      <c r="L19" s="25"/>
      <c r="M19" s="25"/>
      <c r="N19" s="140"/>
    </row>
    <row r="20" s="1" customFormat="1" ht="15.2" spans="1:14">
      <c r="A20" s="23"/>
      <c r="B20" s="18"/>
      <c r="C20" s="26" t="s">
        <v>41</v>
      </c>
      <c r="D20" s="26"/>
      <c r="E20" s="26">
        <f>+'DATOS MAESTROS'!B7</f>
        <v>1010071218</v>
      </c>
      <c r="F20" s="26"/>
      <c r="G20" s="89"/>
      <c r="H20" s="90" t="s">
        <v>42</v>
      </c>
      <c r="I20" s="17" t="s">
        <v>479</v>
      </c>
      <c r="J20" s="90"/>
      <c r="K20" s="90"/>
      <c r="L20" s="114"/>
      <c r="M20" s="145"/>
      <c r="N20" s="140"/>
    </row>
    <row r="21" s="1" customFormat="1" ht="12.75" customHeight="1" spans="1:14">
      <c r="A21" s="23" t="s">
        <v>246</v>
      </c>
      <c r="B21" s="24"/>
      <c r="C21" s="27" t="s">
        <v>45</v>
      </c>
      <c r="D21" s="27"/>
      <c r="E21" s="91"/>
      <c r="F21" s="91"/>
      <c r="G21" s="91"/>
      <c r="H21" s="92" t="s">
        <v>46</v>
      </c>
      <c r="I21" s="26"/>
      <c r="J21" s="26"/>
      <c r="K21" s="115">
        <f>+'DATOS MAESTROS'!B5</f>
        <v>45832</v>
      </c>
      <c r="L21" s="116"/>
      <c r="M21" s="26"/>
      <c r="N21" s="140"/>
    </row>
    <row r="22" s="1" customFormat="1" ht="12.75" customHeight="1" spans="1:14">
      <c r="A22" s="28"/>
      <c r="B22" s="24"/>
      <c r="C22" s="29"/>
      <c r="D22" s="29"/>
      <c r="E22" s="88"/>
      <c r="F22" s="88"/>
      <c r="G22" s="88"/>
      <c r="H22" s="26"/>
      <c r="I22" s="26"/>
      <c r="J22" s="26"/>
      <c r="K22" s="116"/>
      <c r="L22" s="116"/>
      <c r="M22" s="26"/>
      <c r="N22" s="140"/>
    </row>
    <row r="23" s="1" customFormat="1" ht="16.8" spans="1:14">
      <c r="A23" s="19" t="s">
        <v>47</v>
      </c>
      <c r="B23" s="20"/>
      <c r="C23" s="20"/>
      <c r="D23" s="20"/>
      <c r="E23" s="20"/>
      <c r="F23" s="20"/>
      <c r="G23" s="20"/>
      <c r="H23" s="20"/>
      <c r="I23" s="20"/>
      <c r="J23" s="20"/>
      <c r="K23" s="20"/>
      <c r="L23" s="20"/>
      <c r="M23" s="20"/>
      <c r="N23" s="140"/>
    </row>
    <row r="24" s="1" customFormat="1" ht="16.8" spans="1:14">
      <c r="A24" s="19" t="s">
        <v>48</v>
      </c>
      <c r="B24" s="20"/>
      <c r="C24" s="20"/>
      <c r="D24" s="20"/>
      <c r="E24" s="20"/>
      <c r="F24" s="20"/>
      <c r="G24" s="20"/>
      <c r="H24" s="20"/>
      <c r="I24" s="20"/>
      <c r="J24" s="20"/>
      <c r="K24" s="20"/>
      <c r="L24" s="20"/>
      <c r="M24" s="20"/>
      <c r="N24" s="140"/>
    </row>
    <row r="25" s="1" customFormat="1" ht="15.95" spans="1:14">
      <c r="A25" s="28" t="s">
        <v>49</v>
      </c>
      <c r="B25" s="24"/>
      <c r="C25" s="26" t="s">
        <v>50</v>
      </c>
      <c r="D25" s="26"/>
      <c r="E25" s="26"/>
      <c r="F25" s="26"/>
      <c r="G25" s="26"/>
      <c r="H25" s="26"/>
      <c r="I25" s="17"/>
      <c r="J25" s="17"/>
      <c r="K25" s="26"/>
      <c r="L25" s="26"/>
      <c r="M25" s="26"/>
      <c r="N25" s="140"/>
    </row>
    <row r="26" s="1" customFormat="1" ht="12.75" customHeight="1" spans="1:14">
      <c r="A26" s="30"/>
      <c r="B26" s="31"/>
      <c r="C26" s="24"/>
      <c r="D26" s="24"/>
      <c r="E26" s="93"/>
      <c r="F26" s="93"/>
      <c r="G26" s="18"/>
      <c r="H26" s="94" t="s">
        <v>51</v>
      </c>
      <c r="I26" s="117"/>
      <c r="J26" s="118"/>
      <c r="K26" s="118"/>
      <c r="L26" s="118"/>
      <c r="M26" s="118"/>
      <c r="N26" s="140"/>
    </row>
    <row r="27" s="1" customFormat="1" ht="15.95" spans="1:14">
      <c r="A27" s="32"/>
      <c r="B27" s="18"/>
      <c r="C27" s="18"/>
      <c r="D27" s="18"/>
      <c r="E27" s="26"/>
      <c r="F27" s="26"/>
      <c r="G27" s="26"/>
      <c r="H27" s="94"/>
      <c r="I27" s="119"/>
      <c r="J27" s="120"/>
      <c r="K27" s="120"/>
      <c r="L27" s="120"/>
      <c r="M27" s="120"/>
      <c r="N27" s="140"/>
    </row>
    <row r="28" s="1" customFormat="1" ht="12.75" customHeight="1" spans="1:14">
      <c r="A28" s="32"/>
      <c r="B28" s="18"/>
      <c r="C28" s="33" t="s">
        <v>52</v>
      </c>
      <c r="D28" s="33"/>
      <c r="E28" s="26"/>
      <c r="F28" s="26"/>
      <c r="G28" s="26"/>
      <c r="H28" s="26"/>
      <c r="I28" s="121" t="s">
        <v>53</v>
      </c>
      <c r="J28" s="121"/>
      <c r="K28" s="121"/>
      <c r="L28" s="121"/>
      <c r="M28" s="121"/>
      <c r="N28" s="140"/>
    </row>
    <row r="29" s="1" customFormat="1" ht="12.75" customHeight="1" spans="1:14">
      <c r="A29" s="32"/>
      <c r="B29" s="18"/>
      <c r="C29" s="34" t="s">
        <v>54</v>
      </c>
      <c r="D29" s="35"/>
      <c r="F29" s="37" t="s">
        <v>55</v>
      </c>
      <c r="G29" s="95"/>
      <c r="H29" s="26"/>
      <c r="I29" s="121"/>
      <c r="J29" s="121"/>
      <c r="K29" s="121"/>
      <c r="L29" s="121"/>
      <c r="M29" s="121"/>
      <c r="N29" s="140"/>
    </row>
    <row r="30" s="1" customFormat="1" ht="15.2" spans="1:14">
      <c r="A30" s="36"/>
      <c r="C30" s="37" t="s">
        <v>56</v>
      </c>
      <c r="D30" s="35"/>
      <c r="F30" s="37"/>
      <c r="G30" s="37"/>
      <c r="H30" s="17"/>
      <c r="I30" s="17"/>
      <c r="J30" s="122"/>
      <c r="K30" s="122"/>
      <c r="L30" s="122"/>
      <c r="M30" s="122"/>
      <c r="N30" s="140"/>
    </row>
    <row r="31" s="1" customFormat="1" ht="15.95" spans="1:14">
      <c r="A31" s="36"/>
      <c r="C31" s="38" t="s">
        <v>57</v>
      </c>
      <c r="D31" s="35"/>
      <c r="F31" s="37" t="s">
        <v>58</v>
      </c>
      <c r="G31" s="95"/>
      <c r="H31" s="26"/>
      <c r="I31" s="26"/>
      <c r="J31" s="123" t="s">
        <v>59</v>
      </c>
      <c r="K31" s="123"/>
      <c r="L31" s="123"/>
      <c r="M31" s="123"/>
      <c r="N31" s="140"/>
    </row>
    <row r="32" s="1" customFormat="1" ht="15.2" spans="1:14">
      <c r="A32" s="36"/>
      <c r="H32" s="26"/>
      <c r="I32" s="26"/>
      <c r="J32" s="68"/>
      <c r="K32" s="68"/>
      <c r="L32" s="68"/>
      <c r="M32" s="68"/>
      <c r="N32" s="140"/>
    </row>
    <row r="33" s="1" customFormat="1" ht="15.2" spans="1:14">
      <c r="A33" s="36"/>
      <c r="C33" s="37"/>
      <c r="D33" s="18"/>
      <c r="F33" s="37"/>
      <c r="G33" s="37"/>
      <c r="H33" s="26"/>
      <c r="I33" s="26"/>
      <c r="J33" s="68"/>
      <c r="K33" s="68"/>
      <c r="L33" s="68"/>
      <c r="M33" s="68"/>
      <c r="N33" s="140"/>
    </row>
    <row r="34" s="1" customFormat="1" ht="15.2" spans="1:14">
      <c r="A34" s="36"/>
      <c r="D34" s="18"/>
      <c r="H34" s="17"/>
      <c r="I34" s="17"/>
      <c r="J34" s="124"/>
      <c r="K34" s="124"/>
      <c r="L34" s="124"/>
      <c r="M34" s="124"/>
      <c r="N34" s="140"/>
    </row>
    <row r="35" s="1" customFormat="1" ht="15.2" spans="1:14">
      <c r="A35" s="39"/>
      <c r="B35" s="37"/>
      <c r="C35" s="18"/>
      <c r="D35" s="18"/>
      <c r="E35" s="96"/>
      <c r="F35" s="96"/>
      <c r="G35" s="96"/>
      <c r="H35" s="96"/>
      <c r="I35" s="96"/>
      <c r="J35" s="125" t="s">
        <v>60</v>
      </c>
      <c r="K35" s="123"/>
      <c r="L35" s="123"/>
      <c r="M35" s="123"/>
      <c r="N35" s="140"/>
    </row>
    <row r="36" s="1" customFormat="1" ht="15.2" spans="1:14">
      <c r="A36" s="40" t="s">
        <v>61</v>
      </c>
      <c r="B36" s="41"/>
      <c r="C36" s="27"/>
      <c r="D36" s="27"/>
      <c r="E36" s="91"/>
      <c r="F36" s="91"/>
      <c r="G36" s="91"/>
      <c r="H36" s="91"/>
      <c r="I36" s="91"/>
      <c r="J36" s="91"/>
      <c r="K36" s="91"/>
      <c r="L36" s="91"/>
      <c r="M36" s="91"/>
      <c r="N36" s="140"/>
    </row>
    <row r="37" s="1" customFormat="1" ht="16.8" spans="1:14">
      <c r="A37" s="42" t="s">
        <v>62</v>
      </c>
      <c r="B37" s="43"/>
      <c r="C37" s="44"/>
      <c r="D37" s="44"/>
      <c r="E37" s="44"/>
      <c r="F37" s="44"/>
      <c r="G37" s="44"/>
      <c r="H37" s="44"/>
      <c r="I37" s="44"/>
      <c r="J37" s="44"/>
      <c r="K37" s="44"/>
      <c r="L37" s="44"/>
      <c r="M37" s="146"/>
      <c r="N37" s="140"/>
    </row>
    <row r="38" s="1" customFormat="1" ht="24" customHeight="1" spans="1:14">
      <c r="A38" s="45" t="s">
        <v>230</v>
      </c>
      <c r="B38" s="46"/>
      <c r="C38" s="46"/>
      <c r="D38" s="46"/>
      <c r="E38" s="46"/>
      <c r="F38" s="46"/>
      <c r="G38" s="46"/>
      <c r="H38" s="46"/>
      <c r="I38" s="46"/>
      <c r="J38" s="46"/>
      <c r="K38" s="46"/>
      <c r="L38" s="46"/>
      <c r="M38" s="46"/>
      <c r="N38" s="140"/>
    </row>
    <row r="39" s="1" customFormat="1" ht="19.5" customHeight="1" spans="1:14">
      <c r="A39" s="47"/>
      <c r="B39" s="48"/>
      <c r="C39" s="48"/>
      <c r="D39" s="48"/>
      <c r="E39" s="48"/>
      <c r="F39" s="48"/>
      <c r="G39" s="48"/>
      <c r="H39" s="48"/>
      <c r="I39" s="48"/>
      <c r="J39" s="48"/>
      <c r="K39" s="48"/>
      <c r="L39" s="48"/>
      <c r="M39" s="48"/>
      <c r="N39" s="140"/>
    </row>
    <row r="40" s="1" customFormat="1" ht="18.75" customHeight="1" spans="1:14">
      <c r="A40" s="49"/>
      <c r="B40" s="50"/>
      <c r="C40" s="50"/>
      <c r="D40" s="50"/>
      <c r="E40" s="50"/>
      <c r="F40" s="50"/>
      <c r="G40" s="50"/>
      <c r="H40" s="50"/>
      <c r="I40" s="50"/>
      <c r="J40" s="50"/>
      <c r="K40" s="50"/>
      <c r="L40" s="50"/>
      <c r="M40" s="50"/>
      <c r="N40" s="140"/>
    </row>
    <row r="41" s="1" customFormat="1" ht="18.75" customHeight="1" spans="1:14">
      <c r="A41" s="51"/>
      <c r="B41" s="52"/>
      <c r="C41" s="52"/>
      <c r="D41" s="52"/>
      <c r="E41" s="52"/>
      <c r="F41" s="52"/>
      <c r="G41" s="52"/>
      <c r="H41" s="52"/>
      <c r="I41" s="52"/>
      <c r="J41" s="52"/>
      <c r="K41" s="52"/>
      <c r="L41" s="52"/>
      <c r="M41" s="52"/>
      <c r="N41" s="140"/>
    </row>
    <row r="42" s="1" customFormat="1" ht="17.6" spans="1:14">
      <c r="A42" s="53" t="s">
        <v>480</v>
      </c>
      <c r="B42" s="54"/>
      <c r="C42" s="54"/>
      <c r="D42" s="54"/>
      <c r="E42" s="97"/>
      <c r="F42" s="97"/>
      <c r="G42" s="97"/>
      <c r="H42" s="97"/>
      <c r="I42" s="97"/>
      <c r="J42" s="97"/>
      <c r="K42" s="97"/>
      <c r="L42" s="97"/>
      <c r="M42" s="97"/>
      <c r="N42" s="140"/>
    </row>
    <row r="43" s="2" customFormat="1" ht="15" customHeight="1" spans="1:14">
      <c r="A43" s="55" t="s">
        <v>481</v>
      </c>
      <c r="B43" s="56"/>
      <c r="C43" s="56"/>
      <c r="D43" s="56"/>
      <c r="E43" s="56"/>
      <c r="F43" s="56"/>
      <c r="G43" s="56"/>
      <c r="H43" s="98"/>
      <c r="I43" s="98"/>
      <c r="J43" s="98"/>
      <c r="K43" s="98"/>
      <c r="L43" s="98"/>
      <c r="M43" s="98"/>
      <c r="N43" s="140"/>
    </row>
    <row r="44" s="1" customFormat="1" ht="28" spans="1:14">
      <c r="A44" s="57" t="str">
        <f>+'DATOS MAESTROS'!B8</f>
        <v>N/A</v>
      </c>
      <c r="B44" s="58" t="str">
        <f>+'DATOS MAESTROS'!B9</f>
        <v>N/A</v>
      </c>
      <c r="C44" s="59">
        <f>+'DATOS MAESTROS'!B10</f>
        <v>45854</v>
      </c>
      <c r="D44" s="59">
        <f>+'DATOS MAESTROS'!B11</f>
        <v>45855</v>
      </c>
      <c r="E44" s="59">
        <f>+'DATOS MAESTROS'!B12</f>
        <v>45856</v>
      </c>
      <c r="F44" s="99" t="s">
        <v>482</v>
      </c>
      <c r="G44" s="99" t="s">
        <v>483</v>
      </c>
      <c r="H44" s="100"/>
      <c r="I44" s="100"/>
      <c r="J44" s="126"/>
      <c r="K44" s="127" t="s">
        <v>269</v>
      </c>
      <c r="L44" s="127" t="s">
        <v>270</v>
      </c>
      <c r="M44" s="147" t="s">
        <v>72</v>
      </c>
      <c r="N44" s="140"/>
    </row>
    <row r="45" s="1" customFormat="1" ht="30.75" customHeight="1" spans="1:14">
      <c r="A45" s="60"/>
      <c r="B45" s="61"/>
      <c r="C45" s="62"/>
      <c r="D45" s="62"/>
      <c r="E45" s="62"/>
      <c r="F45" s="101"/>
      <c r="G45" s="102" t="s">
        <v>484</v>
      </c>
      <c r="H45" s="103"/>
      <c r="I45" s="103"/>
      <c r="J45" s="128"/>
      <c r="K45" s="129">
        <v>40</v>
      </c>
      <c r="L45" s="129">
        <v>46</v>
      </c>
      <c r="M45" s="148">
        <f ca="1">IF(TODAY()&lt;=$M$18,(((+A45+B45+C45+D45+E45)*F45)*K45),(((+A45+B45+C45+D45+E45)*F45)*L45))</f>
        <v>0</v>
      </c>
      <c r="N45" s="140"/>
    </row>
    <row r="46" ht="15.2" spans="1:14">
      <c r="A46" s="63"/>
      <c r="B46" s="64"/>
      <c r="C46" s="64"/>
      <c r="D46" s="64"/>
      <c r="E46" s="64"/>
      <c r="F46" s="64"/>
      <c r="G46" s="64"/>
      <c r="H46" s="64"/>
      <c r="I46" s="64"/>
      <c r="J46" s="130"/>
      <c r="K46" s="131" t="s">
        <v>405</v>
      </c>
      <c r="L46" s="132"/>
      <c r="M46" s="149">
        <f ca="1">+M45</f>
        <v>0</v>
      </c>
      <c r="N46" s="140"/>
    </row>
    <row r="47" ht="15.2" spans="1:14">
      <c r="A47" s="63" t="s">
        <v>485</v>
      </c>
      <c r="B47" s="64"/>
      <c r="C47" s="65"/>
      <c r="D47" s="65"/>
      <c r="E47" s="65"/>
      <c r="F47" s="65"/>
      <c r="G47" s="65"/>
      <c r="H47" s="65"/>
      <c r="I47" s="65"/>
      <c r="J47" s="130"/>
      <c r="K47" s="133" t="s">
        <v>291</v>
      </c>
      <c r="L47" s="134"/>
      <c r="M47" s="150">
        <f ca="1">+M46*16%</f>
        <v>0</v>
      </c>
      <c r="N47" s="140"/>
    </row>
    <row r="48" ht="15.95" spans="1:14">
      <c r="A48" s="66"/>
      <c r="B48" s="65"/>
      <c r="C48" s="65"/>
      <c r="D48" s="65"/>
      <c r="E48" s="65"/>
      <c r="F48" s="65"/>
      <c r="G48" s="65"/>
      <c r="H48" s="65"/>
      <c r="I48" s="65"/>
      <c r="J48" s="130"/>
      <c r="K48" s="135" t="s">
        <v>486</v>
      </c>
      <c r="L48" s="136"/>
      <c r="M48" s="151">
        <f ca="1">+M46+M47</f>
        <v>0</v>
      </c>
      <c r="N48" s="140"/>
    </row>
    <row r="49" ht="14.35" spans="1:14">
      <c r="A49" s="67"/>
      <c r="B49" s="68"/>
      <c r="C49" s="68"/>
      <c r="D49" s="68"/>
      <c r="E49" s="68"/>
      <c r="F49" s="104"/>
      <c r="G49" s="104"/>
      <c r="H49" s="18"/>
      <c r="I49" s="18"/>
      <c r="J49" s="130"/>
      <c r="K49" s="130"/>
      <c r="L49" s="130"/>
      <c r="N49" s="140"/>
    </row>
    <row r="50" ht="32.25" customHeight="1" spans="1:14">
      <c r="A50" s="69" t="s">
        <v>487</v>
      </c>
      <c r="B50" s="70"/>
      <c r="C50" s="70"/>
      <c r="D50" s="70"/>
      <c r="E50" s="70"/>
      <c r="F50" s="70"/>
      <c r="G50" s="70"/>
      <c r="H50" s="70"/>
      <c r="I50" s="70"/>
      <c r="J50" s="70"/>
      <c r="K50" s="70"/>
      <c r="L50" s="70"/>
      <c r="M50" s="70"/>
      <c r="N50" s="140"/>
    </row>
    <row r="51" ht="15.2" spans="1:14">
      <c r="A51" s="71"/>
      <c r="B51" s="72"/>
      <c r="C51" s="72"/>
      <c r="D51" s="72"/>
      <c r="E51" s="72"/>
      <c r="F51" s="72"/>
      <c r="G51" s="72"/>
      <c r="H51" s="72"/>
      <c r="I51" s="72"/>
      <c r="J51" s="72"/>
      <c r="K51" s="72"/>
      <c r="L51" s="72"/>
      <c r="M51" s="72"/>
      <c r="N51" s="140"/>
    </row>
    <row r="52" s="3" customFormat="1" ht="14.25" customHeight="1" spans="1:14">
      <c r="A52" s="73" t="s">
        <v>293</v>
      </c>
      <c r="B52" s="74"/>
      <c r="C52" s="74"/>
      <c r="D52" s="74"/>
      <c r="E52" s="74"/>
      <c r="F52" s="74"/>
      <c r="G52" s="74"/>
      <c r="H52" s="74"/>
      <c r="I52" s="74"/>
      <c r="J52" s="74"/>
      <c r="K52" s="74"/>
      <c r="L52" s="74"/>
      <c r="M52" s="98"/>
      <c r="N52" s="140"/>
    </row>
    <row r="53" s="3" customFormat="1" ht="15" customHeight="1" spans="1:14">
      <c r="A53" s="75" t="s">
        <v>488</v>
      </c>
      <c r="B53" s="76"/>
      <c r="C53" s="76"/>
      <c r="D53" s="76"/>
      <c r="E53" s="76"/>
      <c r="F53" s="76"/>
      <c r="G53" s="76"/>
      <c r="H53" s="76"/>
      <c r="I53" s="76"/>
      <c r="J53" s="76"/>
      <c r="K53" s="76"/>
      <c r="L53" s="76"/>
      <c r="M53" s="152"/>
      <c r="N53" s="140"/>
    </row>
    <row r="54" s="3" customFormat="1" ht="15" customHeight="1" spans="1:14">
      <c r="A54" s="75" t="s">
        <v>489</v>
      </c>
      <c r="B54" s="76"/>
      <c r="C54" s="76"/>
      <c r="D54" s="76"/>
      <c r="E54" s="76"/>
      <c r="F54" s="76"/>
      <c r="G54" s="76"/>
      <c r="H54" s="76"/>
      <c r="I54" s="76"/>
      <c r="J54" s="76"/>
      <c r="K54" s="76"/>
      <c r="L54" s="76"/>
      <c r="M54" s="152"/>
      <c r="N54" s="140"/>
    </row>
    <row r="55" s="3" customFormat="1" ht="15" customHeight="1" spans="1:14">
      <c r="A55" s="75" t="s">
        <v>490</v>
      </c>
      <c r="B55" s="76"/>
      <c r="C55" s="76"/>
      <c r="D55" s="76"/>
      <c r="E55" s="76"/>
      <c r="F55" s="76"/>
      <c r="G55" s="76"/>
      <c r="H55" s="76"/>
      <c r="I55" s="76"/>
      <c r="J55" s="76"/>
      <c r="K55" s="76"/>
      <c r="L55" s="76"/>
      <c r="M55" s="152"/>
      <c r="N55" s="140"/>
    </row>
    <row r="56" s="3" customFormat="1" ht="30" customHeight="1" spans="1:14">
      <c r="A56" s="75" t="s">
        <v>491</v>
      </c>
      <c r="B56" s="76"/>
      <c r="C56" s="76"/>
      <c r="D56" s="76"/>
      <c r="E56" s="76"/>
      <c r="F56" s="76"/>
      <c r="G56" s="76"/>
      <c r="H56" s="76"/>
      <c r="I56" s="76"/>
      <c r="J56" s="76"/>
      <c r="K56" s="76"/>
      <c r="L56" s="76"/>
      <c r="M56" s="152"/>
      <c r="N56" s="140"/>
    </row>
    <row r="57" s="3" customFormat="1" ht="30" customHeight="1" spans="1:14">
      <c r="A57" s="75" t="s">
        <v>492</v>
      </c>
      <c r="B57" s="76"/>
      <c r="C57" s="76"/>
      <c r="D57" s="76"/>
      <c r="E57" s="76"/>
      <c r="F57" s="76"/>
      <c r="G57" s="76"/>
      <c r="H57" s="76"/>
      <c r="I57" s="76"/>
      <c r="J57" s="76"/>
      <c r="K57" s="76"/>
      <c r="L57" s="76"/>
      <c r="M57" s="152"/>
      <c r="N57" s="140"/>
    </row>
    <row r="58" s="3" customFormat="1" ht="15" customHeight="1" spans="1:14">
      <c r="A58" s="77" t="s">
        <v>493</v>
      </c>
      <c r="B58" s="78"/>
      <c r="C58" s="78"/>
      <c r="D58" s="78"/>
      <c r="E58" s="78"/>
      <c r="F58" s="78"/>
      <c r="G58" s="78"/>
      <c r="H58" s="78"/>
      <c r="I58" s="78"/>
      <c r="J58" s="78"/>
      <c r="K58" s="78"/>
      <c r="L58" s="78"/>
      <c r="M58" s="153"/>
      <c r="N58" s="140"/>
    </row>
    <row r="59" s="3" customFormat="1" ht="15" customHeight="1" spans="1:14">
      <c r="A59" s="75" t="s">
        <v>494</v>
      </c>
      <c r="B59" s="76"/>
      <c r="C59" s="76"/>
      <c r="D59" s="76"/>
      <c r="E59" s="76"/>
      <c r="F59" s="76"/>
      <c r="G59" s="76"/>
      <c r="H59" s="76"/>
      <c r="I59" s="76"/>
      <c r="J59" s="76"/>
      <c r="K59" s="76"/>
      <c r="L59" s="76"/>
      <c r="M59" s="152"/>
      <c r="N59" s="140"/>
    </row>
    <row r="60" s="3" customFormat="1" ht="15" customHeight="1" spans="1:14">
      <c r="A60" s="75" t="s">
        <v>495</v>
      </c>
      <c r="B60" s="76"/>
      <c r="C60" s="76"/>
      <c r="D60" s="76"/>
      <c r="E60" s="76"/>
      <c r="F60" s="76"/>
      <c r="G60" s="76"/>
      <c r="H60" s="76"/>
      <c r="I60" s="76"/>
      <c r="J60" s="76"/>
      <c r="K60" s="76"/>
      <c r="L60" s="76"/>
      <c r="M60" s="152"/>
      <c r="N60" s="140"/>
    </row>
    <row r="61" s="3" customFormat="1" ht="15" customHeight="1" spans="1:14">
      <c r="A61" s="75" t="s">
        <v>496</v>
      </c>
      <c r="B61" s="76"/>
      <c r="C61" s="76"/>
      <c r="D61" s="76"/>
      <c r="E61" s="76"/>
      <c r="F61" s="76"/>
      <c r="G61" s="76"/>
      <c r="H61" s="76"/>
      <c r="I61" s="76"/>
      <c r="J61" s="76"/>
      <c r="K61" s="76"/>
      <c r="L61" s="76"/>
      <c r="M61" s="152"/>
      <c r="N61" s="140"/>
    </row>
    <row r="62" s="3" customFormat="1" ht="15" customHeight="1" spans="1:14">
      <c r="A62" s="75" t="s">
        <v>497</v>
      </c>
      <c r="B62" s="76"/>
      <c r="C62" s="76"/>
      <c r="D62" s="76"/>
      <c r="E62" s="76"/>
      <c r="F62" s="76"/>
      <c r="G62" s="76"/>
      <c r="H62" s="76"/>
      <c r="I62" s="76"/>
      <c r="J62" s="76"/>
      <c r="K62" s="76"/>
      <c r="L62" s="76"/>
      <c r="M62" s="152"/>
      <c r="N62" s="140"/>
    </row>
    <row r="63" s="3" customFormat="1" ht="15" customHeight="1" spans="1:14">
      <c r="A63" s="75" t="s">
        <v>498</v>
      </c>
      <c r="B63" s="76"/>
      <c r="C63" s="76"/>
      <c r="D63" s="76"/>
      <c r="E63" s="76"/>
      <c r="F63" s="76"/>
      <c r="G63" s="76"/>
      <c r="H63" s="76"/>
      <c r="I63" s="76"/>
      <c r="J63" s="76"/>
      <c r="K63" s="76"/>
      <c r="L63" s="76"/>
      <c r="M63" s="152"/>
      <c r="N63" s="140"/>
    </row>
    <row r="64" s="3" customFormat="1" ht="30" customHeight="1" spans="1:14">
      <c r="A64" s="75" t="s">
        <v>499</v>
      </c>
      <c r="B64" s="76"/>
      <c r="C64" s="76"/>
      <c r="D64" s="76"/>
      <c r="E64" s="76"/>
      <c r="F64" s="76"/>
      <c r="G64" s="76"/>
      <c r="H64" s="76"/>
      <c r="I64" s="76"/>
      <c r="J64" s="76"/>
      <c r="K64" s="76"/>
      <c r="L64" s="76"/>
      <c r="M64" s="152"/>
      <c r="N64" s="140"/>
    </row>
    <row r="65" ht="15" customHeight="1" spans="1:14">
      <c r="A65" s="154" t="s">
        <v>242</v>
      </c>
      <c r="B65" s="154"/>
      <c r="C65" s="154"/>
      <c r="D65" s="154"/>
      <c r="E65" s="154"/>
      <c r="F65" s="154"/>
      <c r="G65" s="154"/>
      <c r="H65" s="154"/>
      <c r="I65" s="154"/>
      <c r="J65" s="154"/>
      <c r="K65" s="154"/>
      <c r="L65" s="154"/>
      <c r="M65" s="154"/>
      <c r="N65" s="140"/>
    </row>
    <row r="66" ht="9" customHeight="1" spans="1:14">
      <c r="A66" s="155"/>
      <c r="B66" s="156"/>
      <c r="C66" s="156"/>
      <c r="D66" s="156"/>
      <c r="E66" s="156"/>
      <c r="F66" s="156"/>
      <c r="G66" s="156"/>
      <c r="H66" s="156"/>
      <c r="I66" s="156"/>
      <c r="J66" s="156"/>
      <c r="K66" s="156"/>
      <c r="L66" s="156"/>
      <c r="M66" s="156"/>
      <c r="N66" s="140"/>
    </row>
    <row r="67" ht="6.75" customHeight="1" spans="1:14">
      <c r="A67" s="157"/>
      <c r="B67" s="158"/>
      <c r="C67" s="158"/>
      <c r="D67" s="158"/>
      <c r="E67" s="158"/>
      <c r="F67" s="158"/>
      <c r="G67" s="158"/>
      <c r="H67" s="158"/>
      <c r="I67" s="158"/>
      <c r="J67" s="158"/>
      <c r="K67" s="158"/>
      <c r="L67" s="158"/>
      <c r="M67" s="158"/>
      <c r="N67" s="140"/>
    </row>
    <row r="68" ht="35.25" customHeight="1" spans="1:14">
      <c r="A68" s="159" t="s">
        <v>224</v>
      </c>
      <c r="B68" s="160"/>
      <c r="C68" s="160"/>
      <c r="D68" s="160"/>
      <c r="E68" s="160"/>
      <c r="F68" s="160"/>
      <c r="G68" s="160"/>
      <c r="H68" s="160"/>
      <c r="I68" s="160"/>
      <c r="J68" s="160"/>
      <c r="K68" s="160"/>
      <c r="L68" s="160"/>
      <c r="M68" s="160"/>
      <c r="N68" s="140"/>
    </row>
    <row r="69" ht="23.25" customHeight="1" spans="1:14">
      <c r="A69" s="161" t="s">
        <v>225</v>
      </c>
      <c r="B69" s="161"/>
      <c r="C69" s="161"/>
      <c r="D69" s="161"/>
      <c r="E69" s="161"/>
      <c r="F69" s="161"/>
      <c r="G69" s="161"/>
      <c r="H69" s="161"/>
      <c r="I69" s="161"/>
      <c r="J69" s="161"/>
      <c r="K69" s="161"/>
      <c r="L69" s="161"/>
      <c r="M69" s="161"/>
      <c r="N69" s="140"/>
    </row>
    <row r="70" ht="18.35" spans="1:14">
      <c r="A70" s="162" t="s">
        <v>226</v>
      </c>
      <c r="B70" s="163"/>
      <c r="C70" s="163"/>
      <c r="D70" s="163"/>
      <c r="E70" s="163"/>
      <c r="F70" s="163"/>
      <c r="G70" s="163"/>
      <c r="H70" s="163"/>
      <c r="I70" s="163"/>
      <c r="J70" s="163"/>
      <c r="K70" s="163"/>
      <c r="L70" s="163"/>
      <c r="M70" s="163"/>
      <c r="N70" s="164"/>
    </row>
  </sheetData>
  <sheetProtection algorithmName="SHA-512" hashValue="5Rmrw21cQPg4P3hJ5isZuYNFKIAggevqNeR0GWwTpwBGZNUloWZrNCnLFia7S4cMIQ0GrQARm4qUbIAElXcLYQ==" saltValue="hkCYlh0xUhEvR91U7QnmVA==" spinCount="100000" sheet="1" objects="1" scenarios="1"/>
  <mergeCells count="73">
    <mergeCell ref="F3:K3"/>
    <mergeCell ref="F4:K4"/>
    <mergeCell ref="A5:N5"/>
    <mergeCell ref="B6:H6"/>
    <mergeCell ref="I6:J6"/>
    <mergeCell ref="K6:M6"/>
    <mergeCell ref="A7:M7"/>
    <mergeCell ref="E8:I8"/>
    <mergeCell ref="L8:M8"/>
    <mergeCell ref="E9:I9"/>
    <mergeCell ref="E10:I10"/>
    <mergeCell ref="E11:I11"/>
    <mergeCell ref="K11:M11"/>
    <mergeCell ref="E12:I12"/>
    <mergeCell ref="K12:M12"/>
    <mergeCell ref="E13:I13"/>
    <mergeCell ref="K13:M13"/>
    <mergeCell ref="E14:I14"/>
    <mergeCell ref="K14:M14"/>
    <mergeCell ref="E15:I15"/>
    <mergeCell ref="K15:M15"/>
    <mergeCell ref="A17:M17"/>
    <mergeCell ref="A18:L18"/>
    <mergeCell ref="C19:G19"/>
    <mergeCell ref="I19:M19"/>
    <mergeCell ref="L20:M20"/>
    <mergeCell ref="C21:G21"/>
    <mergeCell ref="A23:M23"/>
    <mergeCell ref="A24:M24"/>
    <mergeCell ref="C28:D28"/>
    <mergeCell ref="I28:M28"/>
    <mergeCell ref="J30:M30"/>
    <mergeCell ref="J31:M31"/>
    <mergeCell ref="J34:M34"/>
    <mergeCell ref="J35:M35"/>
    <mergeCell ref="A37:M37"/>
    <mergeCell ref="A42:M42"/>
    <mergeCell ref="A43:E43"/>
    <mergeCell ref="F43:G43"/>
    <mergeCell ref="G44:J44"/>
    <mergeCell ref="G45:J45"/>
    <mergeCell ref="A46:G46"/>
    <mergeCell ref="K46:L46"/>
    <mergeCell ref="A47:B47"/>
    <mergeCell ref="C47:I47"/>
    <mergeCell ref="K47:L47"/>
    <mergeCell ref="A48:I48"/>
    <mergeCell ref="K48:L48"/>
    <mergeCell ref="A50:M50"/>
    <mergeCell ref="A52:L52"/>
    <mergeCell ref="A53:M53"/>
    <mergeCell ref="A54:M54"/>
    <mergeCell ref="A55:M55"/>
    <mergeCell ref="A56:M56"/>
    <mergeCell ref="A57:M57"/>
    <mergeCell ref="A58:M58"/>
    <mergeCell ref="A59:M59"/>
    <mergeCell ref="A60:M60"/>
    <mergeCell ref="A61:M61"/>
    <mergeCell ref="A62:M62"/>
    <mergeCell ref="A63:M63"/>
    <mergeCell ref="A64:M64"/>
    <mergeCell ref="A65:M65"/>
    <mergeCell ref="A66:M66"/>
    <mergeCell ref="A68:M68"/>
    <mergeCell ref="A69:M69"/>
    <mergeCell ref="A70:M70"/>
    <mergeCell ref="H26:H27"/>
    <mergeCell ref="N6:N70"/>
    <mergeCell ref="L2:N3"/>
    <mergeCell ref="L9:M10"/>
    <mergeCell ref="I26:M27"/>
    <mergeCell ref="A38:M40"/>
  </mergeCells>
  <printOptions horizontalCentered="1"/>
  <pageMargins left="0.393700787401575" right="0.393700787401575" top="0.393700787401575" bottom="0.393700787401575" header="0" footer="0"/>
  <pageSetup paperSize="1" scale="65" fitToHeight="5" orientation="portrait"/>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2" master="" otherUserPermission="visible"/>
  <rangeList sheetStid="10" master="" otherUserPermission="visible"/>
  <rangeList sheetStid="14" master="" otherUserPermission="visible"/>
  <rangeList sheetStid="12" master="" otherUserPermission="visible"/>
  <rangeList sheetStid="13" master="" otherUserPermission="visible"/>
  <rangeList sheetStid="17" master="" otherUserPermission="visible"/>
  <rangeList sheetStid="15" master="" otherUserPermission="visible"/>
  <rangeList sheetStid="16" master="" otherUserPermission="visible"/>
  <rangeList sheetStid="11" master="" otherUserPermission="visible"/>
  <rangeList sheetStid="19" master="" otherUserPermission="visible"/>
  <rangeList sheetStid="9" master="" otherUserPermission="visible"/>
  <rangeList sheetStid="18" master="" otherUserPermission="visible"/>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5ADB7AEA-75E0-4E98-BB5E-D09CBDAA553E}">
  <ds:schemaRefs/>
</ds:datastoreItem>
</file>

<file path=customXml/itemProps3.xml><?xml version="1.0" encoding="utf-8"?>
<ds:datastoreItem xmlns:ds="http://schemas.openxmlformats.org/officeDocument/2006/customXml" ds:itemID="{A8A36EEF-9B66-4FAE-AC9D-DF4C6D07DC28}">
  <ds:schemaRefs/>
</ds:datastoreItem>
</file>

<file path=customXml/itemProps4.xml><?xml version="1.0" encoding="utf-8"?>
<ds:datastoreItem xmlns:ds="http://schemas.openxmlformats.org/officeDocument/2006/customXml" ds:itemID="{B7B5CC9A-3632-4E20-B43C-A5C4BA2F48DB}">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DATOS MAESTROS</vt:lpstr>
      <vt:lpstr>Alimentos y Bebidas</vt:lpstr>
      <vt:lpstr>Cupones Comida Rápida</vt:lpstr>
      <vt:lpstr>Comidas para Expositor</vt:lpstr>
      <vt:lpstr>Cupones para Buffet</vt:lpstr>
      <vt:lpstr>Internet y Comunicaciones</vt:lpstr>
      <vt:lpstr>Electricidad</vt:lpstr>
      <vt:lpstr>GAS</vt:lpstr>
      <vt:lpstr>Colgado</vt:lpstr>
      <vt:lpstr>Rigging</vt:lpstr>
      <vt:lpstr>Aire, Agua y Drenaje</vt:lpstr>
      <vt:lpstr>Limpieza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Vallejo Tapia Maribel (CIE EVENTOS ESPECIALES)</dc:creator>
  <cp:lastModifiedBy>Tina Tian</cp:lastModifiedBy>
  <dcterms:created xsi:type="dcterms:W3CDTF">2022-12-08T18:58:00Z</dcterms:created>
  <dcterms:modified xsi:type="dcterms:W3CDTF">2025-03-21T11:36:41Z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0x01010070CD2CE866AB9144B93169EC75A0ACE0</vt:lpwstr>
  </property>
  <property fmtid="{D5CDD505-2E9C-101B-9397-08002B2CF9AE}" pid="3" name="ICV">
    <vt:lpwstr>E1999549D88350EB8987DD6715356370_42</vt:lpwstr>
  </property>
  <property fmtid="{D5CDD505-2E9C-101B-9397-08002B2CF9AE}" pid="4" name="KSOProductBuildVer">
    <vt:lpwstr>1033-6.11.0.8885</vt:lpwstr>
  </property>
</Properties>
</file>